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380" windowWidth="9720" windowHeight="5940" tabRatio="902" firstSheet="25" activeTab="39"/>
  </bookViews>
  <sheets>
    <sheet name="مسودة " sheetId="186" r:id="rId1"/>
    <sheet name="نغم " sheetId="187" r:id="rId2"/>
    <sheet name="الدراسات الاولية-جداول تجميعية" sheetId="146" r:id="rId3"/>
    <sheet name="المؤشرات  (3)" sheetId="185" r:id="rId4"/>
    <sheet name="المؤشرات " sheetId="184" r:id="rId5"/>
    <sheet name="تجميعي22" sheetId="94" r:id="rId6"/>
    <sheet name="ك. بغ" sheetId="78" r:id="rId7"/>
    <sheet name="ك-مستنصرية" sheetId="38" r:id="rId8"/>
    <sheet name="ك-تكنو" sheetId="39" r:id="rId9"/>
    <sheet name="ك-نهرين" sheetId="95" r:id="rId10"/>
    <sheet name="ك-عراقية (2)" sheetId="97" r:id="rId11"/>
    <sheet name="الموصل" sheetId="141" r:id="rId12"/>
    <sheet name="نينوى" sheetId="143" r:id="rId13"/>
    <sheet name="حمدانية ك" sheetId="181" r:id="rId14"/>
    <sheet name="تلعفر ك" sheetId="134" r:id="rId15"/>
    <sheet name="ك-البصرة" sheetId="91" r:id="rId16"/>
    <sheet name="البصرة للنفط والغاز" sheetId="138" r:id="rId17"/>
    <sheet name="ك-كوفة" sheetId="60" r:id="rId18"/>
    <sheet name="ك-تكريت" sheetId="62" r:id="rId19"/>
    <sheet name="ك سامراء" sheetId="99" r:id="rId20"/>
    <sheet name="ك-قادسية (2)" sheetId="83" r:id="rId21"/>
    <sheet name="ك-انبار (2)" sheetId="85" r:id="rId22"/>
    <sheet name="الفلوجة ك " sheetId="103" r:id="rId23"/>
    <sheet name="ك-بابل (2)" sheetId="87" r:id="rId24"/>
    <sheet name="ك قاسم الخضراء (2)" sheetId="108" r:id="rId25"/>
    <sheet name="ك-ديالى" sheetId="179" r:id="rId26"/>
    <sheet name="ك-كربلاء" sheetId="110" r:id="rId27"/>
    <sheet name="ك-ذي قار" sheetId="112" r:id="rId28"/>
    <sheet name="ك سومر الرفاعي" sheetId="116" r:id="rId29"/>
    <sheet name="ك-كركوك" sheetId="118" r:id="rId30"/>
    <sheet name="ك-واسط" sheetId="120" r:id="rId31"/>
    <sheet name="ك-ميسان" sheetId="122" r:id="rId32"/>
    <sheet name="ك-المثنى" sheetId="124" r:id="rId33"/>
    <sheet name="تكنلوجيا ك" sheetId="183" r:id="rId34"/>
    <sheet name="الشمالية" sheetId="126" r:id="rId35"/>
    <sheet name="الوسطى " sheetId="89" r:id="rId36"/>
    <sheet name="فرات الاوسط" sheetId="74" r:id="rId37"/>
    <sheet name=" تقنيةالجنوبية " sheetId="128" r:id="rId38"/>
    <sheet name="ك-اهلية" sheetId="130" r:id="rId39"/>
    <sheet name="Sheet4" sheetId="190" r:id="rId40"/>
    <sheet name="Sheet1" sheetId="137" r:id="rId41"/>
    <sheet name="Sheet2" sheetId="188" r:id="rId42"/>
    <sheet name="Sheet3" sheetId="189" r:id="rId43"/>
  </sheets>
  <definedNames>
    <definedName name="_xlnm.Print_Area" localSheetId="37">' تقنيةالجنوبية '!$A$1:$K$27</definedName>
    <definedName name="_xlnm.Print_Area" localSheetId="16">'البصرة للنفط والغاز'!$A$1:$K$19</definedName>
    <definedName name="_xlnm.Print_Area" localSheetId="34">الشمالية!$A$1:$K$25</definedName>
    <definedName name="_xlnm.Print_Area" localSheetId="22">'الفلوجة ك '!$A$1:$K$19</definedName>
    <definedName name="_xlnm.Print_Area" localSheetId="11">الموصل!$A$1:$K$48</definedName>
    <definedName name="_xlnm.Print_Area" localSheetId="4">'المؤشرات '!$A$1:$Q$26</definedName>
    <definedName name="_xlnm.Print_Area" localSheetId="3">'المؤشرات  (3)'!$A$1:$J$27</definedName>
    <definedName name="_xlnm.Print_Area" localSheetId="35">'الوسطى '!$A$1:$K$50</definedName>
    <definedName name="_xlnm.Print_Area" localSheetId="5">تجميعي22!$A$1:$N$94</definedName>
    <definedName name="_xlnm.Print_Area" localSheetId="33">'تكنلوجيا ك'!$A$1:$K$13</definedName>
    <definedName name="_xlnm.Print_Area" localSheetId="14">'تلعفر ك'!$A$1:$K$23</definedName>
    <definedName name="_xlnm.Print_Area" localSheetId="13">'حمدانية ك'!$A$1:$K$22</definedName>
    <definedName name="_xlnm.Print_Area" localSheetId="36">'فرات الاوسط'!$A$1:$K$28</definedName>
    <definedName name="_xlnm.Print_Area" localSheetId="15">'ك-البصرة'!$A$1:$K$41</definedName>
    <definedName name="_xlnm.Print_Area" localSheetId="32">'ك-المثنى'!$A$1:$K$31</definedName>
    <definedName name="_xlnm.Print_Area" localSheetId="21">'ك-انبار (2)'!$A$1:$K$43</definedName>
    <definedName name="_xlnm.Print_Area" localSheetId="38">'ك-اهلية'!$A$1:$K$131</definedName>
    <definedName name="_xlnm.Print_Area" localSheetId="23">'ك-بابل (2)'!$A$1:$K$55</definedName>
    <definedName name="_xlnm.Print_Area" localSheetId="18">'ك-تكريت'!$A$1:$K$50</definedName>
    <definedName name="_xlnm.Print_Area" localSheetId="8">'ك-تكنو'!$A$1:$K$42</definedName>
    <definedName name="_xlnm.Print_Area" localSheetId="25">'ك-ديالى'!$A$1:$K$33</definedName>
    <definedName name="_xlnm.Print_Area" localSheetId="27">'ك-ذي قار'!$A$1:$K$46</definedName>
    <definedName name="_xlnm.Print_Area" localSheetId="10">'ك-عراقية (2)'!$A$1:$K$29</definedName>
    <definedName name="_xlnm.Print_Area" localSheetId="20">'ك-قادسية (2)'!$A$1:$K$36</definedName>
    <definedName name="_xlnm.Print_Area" localSheetId="26">'ك-كربلاء'!$A$1:$K$34</definedName>
    <definedName name="_xlnm.Print_Area" localSheetId="29">'ك-كركوك'!$A$1:$K$32</definedName>
    <definedName name="_xlnm.Print_Area" localSheetId="17">'ك-كوفة'!$A$1:$K$49</definedName>
    <definedName name="_xlnm.Print_Area" localSheetId="7">'ك-مستنصرية'!$A$1:$K$34</definedName>
    <definedName name="_xlnm.Print_Area" localSheetId="31">'ك-ميسان'!$A$1:$K$29</definedName>
    <definedName name="_xlnm.Print_Area" localSheetId="9">'ك-نهرين'!$A$1:$K$22</definedName>
    <definedName name="_xlnm.Print_Area" localSheetId="30">'ك-واسط'!$A$1:$K$43</definedName>
    <definedName name="_xlnm.Print_Area" localSheetId="19">'ك سامراء'!$A$1:$K$27</definedName>
    <definedName name="_xlnm.Print_Area" localSheetId="28">'ك سومر الرفاعي'!$A$1:$K$21</definedName>
    <definedName name="_xlnm.Print_Area" localSheetId="24">'ك قاسم الخضراء (2)'!$A$1:$K$22</definedName>
    <definedName name="_xlnm.Print_Area" localSheetId="6">'ك. بغ'!$A$1:$K$58</definedName>
    <definedName name="_xlnm.Print_Area" localSheetId="0">'مسودة '!$A$1:$O$97</definedName>
    <definedName name="_xlnm.Print_Area" localSheetId="1">'نغم '!$A$1:$AQ$162</definedName>
    <definedName name="_xlnm.Print_Area" localSheetId="12">نينوى!$A$1:$K$20</definedName>
    <definedName name="تدريسيين" localSheetId="37">#REF!</definedName>
    <definedName name="تدريسيين" localSheetId="16">#REF!</definedName>
    <definedName name="تدريسيين" localSheetId="11">#REF!</definedName>
    <definedName name="تدريسيين" localSheetId="4">#REF!</definedName>
    <definedName name="تدريسيين" localSheetId="3">#REF!</definedName>
    <definedName name="تدريسيين" localSheetId="33">#REF!</definedName>
    <definedName name="تدريسيين" localSheetId="13">#REF!</definedName>
    <definedName name="تدريسيين" localSheetId="25">#REF!</definedName>
    <definedName name="تدريسيين" localSheetId="0">#REF!</definedName>
    <definedName name="تدريسيين" localSheetId="1">#REF!</definedName>
    <definedName name="تدريسيين" localSheetId="12">#REF!</definedName>
    <definedName name="تدريسيين">#REF!</definedName>
    <definedName name="تربيت" localSheetId="37">#REF!</definedName>
    <definedName name="تربيت" localSheetId="16">#REF!</definedName>
    <definedName name="تربيت" localSheetId="11">#REF!</definedName>
    <definedName name="تربيت" localSheetId="4">#REF!</definedName>
    <definedName name="تربيت" localSheetId="3">#REF!</definedName>
    <definedName name="تربيت" localSheetId="33">#REF!</definedName>
    <definedName name="تربيت" localSheetId="13">#REF!</definedName>
    <definedName name="تربيت" localSheetId="25">#REF!</definedName>
    <definedName name="تربيت" localSheetId="0">#REF!</definedName>
    <definedName name="تربيت" localSheetId="1">#REF!</definedName>
    <definedName name="تربيت" localSheetId="12">#REF!</definedName>
    <definedName name="تربيت">#REF!</definedName>
    <definedName name="رياموجود" localSheetId="37">#REF!</definedName>
    <definedName name="رياموجود" localSheetId="16">#REF!</definedName>
    <definedName name="رياموجود" localSheetId="11">#REF!</definedName>
    <definedName name="رياموجود" localSheetId="4">#REF!</definedName>
    <definedName name="رياموجود" localSheetId="3">#REF!</definedName>
    <definedName name="رياموجود" localSheetId="33">#REF!</definedName>
    <definedName name="رياموجود" localSheetId="13">#REF!</definedName>
    <definedName name="رياموجود" localSheetId="25">#REF!</definedName>
    <definedName name="رياموجود" localSheetId="0">#REF!</definedName>
    <definedName name="رياموجود" localSheetId="1">#REF!</definedName>
    <definedName name="رياموجود" localSheetId="12">#REF!</definedName>
    <definedName name="رياموجود">#REF!</definedName>
    <definedName name="عراق" localSheetId="37">#REF!</definedName>
    <definedName name="عراق" localSheetId="16">#REF!</definedName>
    <definedName name="عراق" localSheetId="11">#REF!</definedName>
    <definedName name="عراق" localSheetId="4">#REF!</definedName>
    <definedName name="عراق" localSheetId="3">#REF!</definedName>
    <definedName name="عراق" localSheetId="33">#REF!</definedName>
    <definedName name="عراق" localSheetId="13">#REF!</definedName>
    <definedName name="عراق" localSheetId="25">#REF!</definedName>
    <definedName name="عراق" localSheetId="0">#REF!</definedName>
    <definedName name="عراق" localSheetId="1">#REF!</definedName>
    <definedName name="عراق" localSheetId="12">#REF!</definedName>
    <definedName name="عراق">#REF!</definedName>
    <definedName name="عراقيين" localSheetId="37">#REF!</definedName>
    <definedName name="عراقيين" localSheetId="16">#REF!</definedName>
    <definedName name="عراقيين" localSheetId="11">#REF!</definedName>
    <definedName name="عراقيين" localSheetId="4">#REF!</definedName>
    <definedName name="عراقيين" localSheetId="3">#REF!</definedName>
    <definedName name="عراقيين" localSheetId="33">#REF!</definedName>
    <definedName name="عراقيين" localSheetId="13">#REF!</definedName>
    <definedName name="عراقيين" localSheetId="25">#REF!</definedName>
    <definedName name="عراقيين" localSheetId="0">#REF!</definedName>
    <definedName name="عراقيين" localSheetId="1">#REF!</definedName>
    <definedName name="عراقيين" localSheetId="12">#REF!</definedName>
    <definedName name="عراقيين">#REF!</definedName>
    <definedName name="عرب" localSheetId="37">#REF!</definedName>
    <definedName name="عرب" localSheetId="16">#REF!</definedName>
    <definedName name="عرب" localSheetId="11">#REF!</definedName>
    <definedName name="عرب" localSheetId="4">#REF!</definedName>
    <definedName name="عرب" localSheetId="3">#REF!</definedName>
    <definedName name="عرب" localSheetId="33">#REF!</definedName>
    <definedName name="عرب" localSheetId="13">#REF!</definedName>
    <definedName name="عرب" localSheetId="25">#REF!</definedName>
    <definedName name="عرب" localSheetId="0">#REF!</definedName>
    <definedName name="عرب" localSheetId="1">#REF!</definedName>
    <definedName name="عرب" localSheetId="12">#REF!</definedName>
    <definedName name="عرب">#REF!</definedName>
    <definedName name="مقبولين" localSheetId="37">#REF!</definedName>
    <definedName name="مقبولين" localSheetId="16">#REF!</definedName>
    <definedName name="مقبولين" localSheetId="11">#REF!</definedName>
    <definedName name="مقبولين" localSheetId="4">#REF!</definedName>
    <definedName name="مقبولين" localSheetId="3">#REF!</definedName>
    <definedName name="مقبولين" localSheetId="33">#REF!</definedName>
    <definedName name="مقبولين" localSheetId="13">#REF!</definedName>
    <definedName name="مقبولين" localSheetId="25">#REF!</definedName>
    <definedName name="مقبولين" localSheetId="0">#REF!</definedName>
    <definedName name="مقبولين" localSheetId="1">#REF!</definedName>
    <definedName name="مقبولين" localSheetId="12">#REF!</definedName>
    <definedName name="مقبولين">#REF!</definedName>
    <definedName name="موجودون" localSheetId="37">#REF!</definedName>
    <definedName name="موجودون" localSheetId="16">#REF!</definedName>
    <definedName name="موجودون" localSheetId="11">#REF!</definedName>
    <definedName name="موجودون" localSheetId="4">#REF!</definedName>
    <definedName name="موجودون" localSheetId="3">#REF!</definedName>
    <definedName name="موجودون" localSheetId="33">#REF!</definedName>
    <definedName name="موجودون" localSheetId="13">#REF!</definedName>
    <definedName name="موجودون" localSheetId="25">#REF!</definedName>
    <definedName name="موجودون" localSheetId="0">#REF!</definedName>
    <definedName name="موجودون" localSheetId="1">#REF!</definedName>
    <definedName name="موجودون" localSheetId="12">#REF!</definedName>
    <definedName name="موجودون">#REF!</definedName>
    <definedName name="موجودين" localSheetId="37">#REF!</definedName>
    <definedName name="موجودين" localSheetId="16">#REF!</definedName>
    <definedName name="موجودين" localSheetId="11">#REF!</definedName>
    <definedName name="موجودين" localSheetId="4">#REF!</definedName>
    <definedName name="موجودين" localSheetId="3">#REF!</definedName>
    <definedName name="موجودين" localSheetId="33">#REF!</definedName>
    <definedName name="موجودين" localSheetId="13">#REF!</definedName>
    <definedName name="موجودين" localSheetId="25">#REF!</definedName>
    <definedName name="موجودين" localSheetId="0">#REF!</definedName>
    <definedName name="موجودين" localSheetId="1">#REF!</definedName>
    <definedName name="موجودين" localSheetId="12">#REF!</definedName>
    <definedName name="موجودين">#REF!</definedName>
  </definedNames>
  <calcPr calcId="144525"/>
</workbook>
</file>

<file path=xl/calcChain.xml><?xml version="1.0" encoding="utf-8"?>
<calcChain xmlns="http://schemas.openxmlformats.org/spreadsheetml/2006/main">
  <c r="M16" i="184" l="1"/>
  <c r="M17" i="184"/>
  <c r="M15" i="184"/>
  <c r="G21" i="185"/>
  <c r="G22" i="185"/>
  <c r="G23" i="185"/>
  <c r="G24" i="185"/>
  <c r="G25" i="185"/>
  <c r="G26" i="185"/>
  <c r="G13" i="185"/>
  <c r="G14" i="185"/>
  <c r="G15" i="185"/>
  <c r="G16" i="185"/>
  <c r="G17" i="185"/>
  <c r="G18" i="185"/>
  <c r="G19" i="185"/>
  <c r="G20" i="185"/>
  <c r="G12" i="185"/>
  <c r="F149" i="187"/>
  <c r="G149" i="187"/>
  <c r="E149" i="187"/>
  <c r="I147" i="187"/>
  <c r="J147" i="187"/>
  <c r="H147" i="187"/>
  <c r="J144" i="187"/>
  <c r="J145" i="187"/>
  <c r="J146" i="187"/>
  <c r="J143" i="187"/>
  <c r="D144" i="187"/>
  <c r="D145" i="187"/>
  <c r="D146" i="187"/>
  <c r="D147" i="187"/>
  <c r="D143" i="187"/>
  <c r="C147" i="187"/>
  <c r="B147" i="187"/>
  <c r="H155" i="187" l="1"/>
  <c r="I155" i="187"/>
  <c r="G155" i="187"/>
  <c r="H154" i="187"/>
  <c r="G154" i="187"/>
  <c r="H153" i="187"/>
  <c r="G153" i="187"/>
  <c r="D157" i="187"/>
  <c r="D158" i="187"/>
  <c r="D159" i="187"/>
  <c r="D160" i="187"/>
  <c r="D161" i="187"/>
  <c r="D162" i="187"/>
  <c r="D153" i="187"/>
  <c r="I154" i="187" s="1"/>
  <c r="D154" i="187"/>
  <c r="D155" i="187"/>
  <c r="D156" i="187"/>
  <c r="D152" i="187"/>
  <c r="I153" i="187" s="1"/>
  <c r="M107" i="187" l="1"/>
  <c r="O107" i="187"/>
  <c r="P107" i="187"/>
  <c r="L107" i="187"/>
  <c r="O135" i="187"/>
  <c r="N135" i="187"/>
  <c r="J132" i="187"/>
  <c r="J133" i="187"/>
  <c r="J134" i="187"/>
  <c r="J135" i="187"/>
  <c r="P135" i="187" s="1"/>
  <c r="J131" i="187"/>
  <c r="G132" i="187"/>
  <c r="G133" i="187"/>
  <c r="G134" i="187"/>
  <c r="G135" i="187"/>
  <c r="G131" i="187"/>
  <c r="C137" i="187" l="1"/>
  <c r="D137" i="187"/>
  <c r="E137" i="187"/>
  <c r="G137" i="187" s="1"/>
  <c r="F137" i="187"/>
  <c r="H137" i="187"/>
  <c r="J137" i="187" s="1"/>
  <c r="I137" i="187"/>
  <c r="K137" i="187"/>
  <c r="L137" i="187"/>
  <c r="M137" i="187"/>
  <c r="N137" i="187"/>
  <c r="O137" i="187"/>
  <c r="P137" i="187"/>
  <c r="Q137" i="187"/>
  <c r="B137" i="187"/>
  <c r="C136" i="187"/>
  <c r="D136" i="187"/>
  <c r="E136" i="187"/>
  <c r="G136" i="187" s="1"/>
  <c r="F136" i="187"/>
  <c r="H136" i="187"/>
  <c r="J136" i="187" s="1"/>
  <c r="I136" i="187"/>
  <c r="K136" i="187"/>
  <c r="L136" i="187"/>
  <c r="M136" i="187"/>
  <c r="N136" i="187"/>
  <c r="O136" i="187"/>
  <c r="P136" i="187"/>
  <c r="Q136" i="187"/>
  <c r="B136" i="187"/>
  <c r="L119" i="187"/>
  <c r="M119" i="187"/>
  <c r="N119" i="187"/>
  <c r="O119" i="187"/>
  <c r="P119" i="187"/>
  <c r="Q119" i="187"/>
  <c r="R119" i="187"/>
  <c r="S119" i="187"/>
  <c r="T119" i="187"/>
  <c r="U119" i="187"/>
  <c r="K119" i="187"/>
  <c r="L118" i="187"/>
  <c r="M118" i="187"/>
  <c r="N118" i="187"/>
  <c r="O118" i="187"/>
  <c r="P118" i="187"/>
  <c r="Q118" i="187"/>
  <c r="R118" i="187"/>
  <c r="S118" i="187"/>
  <c r="T118" i="187"/>
  <c r="U118" i="187"/>
  <c r="K118" i="187"/>
  <c r="M103" i="187"/>
  <c r="O103" i="187"/>
  <c r="P103" i="187"/>
  <c r="R103" i="187"/>
  <c r="S103" i="187"/>
  <c r="T103" i="187"/>
  <c r="U103" i="187"/>
  <c r="L103" i="187"/>
  <c r="L98" i="187"/>
  <c r="L97" i="187"/>
  <c r="V97" i="187" s="1"/>
  <c r="M98" i="187"/>
  <c r="W98" i="187" s="1"/>
  <c r="V30" i="187"/>
  <c r="V103" i="187" s="1"/>
  <c r="W30" i="187"/>
  <c r="W103" i="187" s="1"/>
  <c r="V31" i="187"/>
  <c r="W31" i="187"/>
  <c r="V32" i="187"/>
  <c r="W32" i="187"/>
  <c r="V33" i="187"/>
  <c r="W33" i="187"/>
  <c r="V34" i="187"/>
  <c r="W34" i="187"/>
  <c r="V35" i="187"/>
  <c r="W35" i="187"/>
  <c r="V36" i="187"/>
  <c r="W36" i="187"/>
  <c r="V37" i="187"/>
  <c r="W37" i="187"/>
  <c r="V38" i="187"/>
  <c r="W38" i="187"/>
  <c r="X38" i="187"/>
  <c r="V39" i="187"/>
  <c r="W39" i="187"/>
  <c r="X39" i="187"/>
  <c r="V41" i="187"/>
  <c r="W41" i="187"/>
  <c r="X41" i="187"/>
  <c r="V42" i="187"/>
  <c r="W42" i="187"/>
  <c r="X42" i="187"/>
  <c r="V43" i="187"/>
  <c r="W43" i="187"/>
  <c r="X43" i="187"/>
  <c r="V44" i="187"/>
  <c r="W44" i="187"/>
  <c r="X44" i="187"/>
  <c r="V45" i="187"/>
  <c r="W45" i="187"/>
  <c r="X45" i="187"/>
  <c r="V46" i="187"/>
  <c r="W46" i="187"/>
  <c r="X46" i="187"/>
  <c r="V47" i="187"/>
  <c r="W47" i="187"/>
  <c r="X47" i="187"/>
  <c r="V48" i="187"/>
  <c r="W48" i="187"/>
  <c r="X48" i="187"/>
  <c r="V49" i="187"/>
  <c r="W49" i="187"/>
  <c r="X49" i="187"/>
  <c r="V50" i="187"/>
  <c r="W50" i="187"/>
  <c r="X50" i="187"/>
  <c r="V51" i="187"/>
  <c r="W51" i="187"/>
  <c r="X51" i="187"/>
  <c r="V52" i="187"/>
  <c r="W52" i="187"/>
  <c r="X52" i="187"/>
  <c r="V53" i="187"/>
  <c r="W53" i="187"/>
  <c r="X53" i="187"/>
  <c r="V54" i="187"/>
  <c r="W54" i="187"/>
  <c r="X54" i="187"/>
  <c r="V55" i="187"/>
  <c r="W55" i="187"/>
  <c r="X55" i="187"/>
  <c r="V56" i="187"/>
  <c r="W56" i="187"/>
  <c r="X56" i="187"/>
  <c r="V57" i="187"/>
  <c r="W57" i="187"/>
  <c r="X57" i="187"/>
  <c r="V58" i="187"/>
  <c r="W58" i="187"/>
  <c r="X58" i="187"/>
  <c r="V59" i="187"/>
  <c r="W59" i="187"/>
  <c r="X59" i="187"/>
  <c r="V60" i="187"/>
  <c r="W60" i="187"/>
  <c r="X60" i="187"/>
  <c r="V61" i="187"/>
  <c r="W61" i="187"/>
  <c r="X61" i="187"/>
  <c r="V62" i="187"/>
  <c r="W62" i="187"/>
  <c r="X62" i="187"/>
  <c r="V63" i="187"/>
  <c r="W63" i="187"/>
  <c r="X63" i="187"/>
  <c r="V64" i="187"/>
  <c r="W64" i="187"/>
  <c r="X64" i="187"/>
  <c r="V65" i="187"/>
  <c r="W65" i="187"/>
  <c r="X65" i="187"/>
  <c r="V66" i="187"/>
  <c r="W66" i="187"/>
  <c r="X66" i="187"/>
  <c r="V67" i="187"/>
  <c r="W67" i="187"/>
  <c r="X67" i="187"/>
  <c r="V68" i="187"/>
  <c r="W68" i="187"/>
  <c r="X68" i="187"/>
  <c r="V69" i="187"/>
  <c r="W69" i="187"/>
  <c r="X69" i="187"/>
  <c r="V70" i="187"/>
  <c r="W70" i="187"/>
  <c r="X70" i="187"/>
  <c r="V71" i="187"/>
  <c r="W71" i="187"/>
  <c r="X71" i="187"/>
  <c r="V72" i="187"/>
  <c r="W72" i="187"/>
  <c r="X72" i="187"/>
  <c r="V73" i="187"/>
  <c r="W73" i="187"/>
  <c r="X73" i="187"/>
  <c r="V74" i="187"/>
  <c r="W74" i="187"/>
  <c r="X74" i="187"/>
  <c r="V75" i="187"/>
  <c r="W75" i="187"/>
  <c r="X75" i="187"/>
  <c r="V76" i="187"/>
  <c r="W76" i="187"/>
  <c r="X76" i="187"/>
  <c r="V77" i="187"/>
  <c r="W77" i="187"/>
  <c r="X77" i="187"/>
  <c r="V80" i="187"/>
  <c r="W80" i="187"/>
  <c r="X80" i="187"/>
  <c r="V81" i="187"/>
  <c r="W81" i="187"/>
  <c r="X81" i="187"/>
  <c r="V82" i="187"/>
  <c r="W82" i="187"/>
  <c r="X82" i="187"/>
  <c r="V83" i="187"/>
  <c r="W83" i="187"/>
  <c r="X83" i="187"/>
  <c r="V87" i="187"/>
  <c r="W87" i="187"/>
  <c r="X87" i="187"/>
  <c r="V88" i="187"/>
  <c r="W88" i="187"/>
  <c r="X88" i="187"/>
  <c r="V89" i="187"/>
  <c r="W89" i="187"/>
  <c r="X89" i="187"/>
  <c r="V90" i="187"/>
  <c r="W90" i="187"/>
  <c r="X90" i="187"/>
  <c r="V91" i="187"/>
  <c r="W91" i="187"/>
  <c r="X91" i="187"/>
  <c r="V92" i="187"/>
  <c r="W92" i="187"/>
  <c r="X92" i="187"/>
  <c r="V93" i="187"/>
  <c r="W93" i="187"/>
  <c r="X93" i="187"/>
  <c r="V94" i="187"/>
  <c r="W94" i="187"/>
  <c r="X94" i="187"/>
  <c r="O98" i="187"/>
  <c r="V98" i="187" s="1"/>
  <c r="P98" i="187"/>
  <c r="R98" i="187"/>
  <c r="M97" i="187"/>
  <c r="W97" i="187" s="1"/>
  <c r="W99" i="187" s="1"/>
  <c r="O97" i="187"/>
  <c r="P97" i="187"/>
  <c r="R97" i="187"/>
  <c r="M109" i="187"/>
  <c r="O109" i="187"/>
  <c r="P109" i="187"/>
  <c r="L109" i="187"/>
  <c r="AA31" i="187"/>
  <c r="AB31" i="187"/>
  <c r="AA32" i="187"/>
  <c r="AB32" i="187"/>
  <c r="AA33" i="187"/>
  <c r="AB33" i="187"/>
  <c r="AA34" i="187"/>
  <c r="AB34" i="187"/>
  <c r="AA35" i="187"/>
  <c r="AB35" i="187"/>
  <c r="AA36" i="187"/>
  <c r="AB36" i="187"/>
  <c r="AA37" i="187"/>
  <c r="AB37" i="187"/>
  <c r="AA38" i="187"/>
  <c r="AB38" i="187"/>
  <c r="AC38" i="187"/>
  <c r="AB30" i="187"/>
  <c r="AA30" i="187"/>
  <c r="AF12" i="187"/>
  <c r="Q95" i="187"/>
  <c r="Q37" i="187"/>
  <c r="Q36" i="187"/>
  <c r="N37" i="187"/>
  <c r="N36" i="187"/>
  <c r="Q34" i="187"/>
  <c r="N35" i="187"/>
  <c r="N34" i="187"/>
  <c r="Q33" i="187"/>
  <c r="Q32" i="187"/>
  <c r="N33" i="187"/>
  <c r="N32" i="187"/>
  <c r="N31" i="187"/>
  <c r="N30" i="187"/>
  <c r="X30" i="187" l="1"/>
  <c r="N97" i="187"/>
  <c r="N103" i="187"/>
  <c r="N109" i="187"/>
  <c r="AC30" i="187"/>
  <c r="V99" i="187"/>
  <c r="Q103" i="187"/>
  <c r="X32" i="187"/>
  <c r="Q109" i="187"/>
  <c r="Q97" i="187"/>
  <c r="AC32" i="187"/>
  <c r="X34" i="187"/>
  <c r="AC34" i="187"/>
  <c r="AC37" i="187"/>
  <c r="X37" i="187"/>
  <c r="N107" i="187"/>
  <c r="N98" i="187"/>
  <c r="AC31" i="187"/>
  <c r="X31" i="187"/>
  <c r="Q107" i="187"/>
  <c r="AC33" i="187"/>
  <c r="X33" i="187"/>
  <c r="Q98" i="187"/>
  <c r="AC35" i="187"/>
  <c r="X35" i="187"/>
  <c r="X36" i="187"/>
  <c r="AC36" i="187"/>
  <c r="D48" i="187"/>
  <c r="G48" i="187"/>
  <c r="D49" i="187"/>
  <c r="G49" i="187"/>
  <c r="D50" i="187"/>
  <c r="G50" i="187"/>
  <c r="D51" i="187"/>
  <c r="G51" i="187"/>
  <c r="D52" i="187"/>
  <c r="G52" i="187"/>
  <c r="D53" i="187"/>
  <c r="G53" i="187"/>
  <c r="D54" i="187"/>
  <c r="G54" i="187"/>
  <c r="D55" i="187"/>
  <c r="G55" i="187"/>
  <c r="D56" i="187"/>
  <c r="G56" i="187"/>
  <c r="D57" i="187"/>
  <c r="G57" i="187"/>
  <c r="D58" i="187"/>
  <c r="G58" i="187"/>
  <c r="D59" i="187"/>
  <c r="G59" i="187"/>
  <c r="D60" i="187"/>
  <c r="G60" i="187"/>
  <c r="D61" i="187"/>
  <c r="G61" i="187"/>
  <c r="D62" i="187"/>
  <c r="G62" i="187"/>
  <c r="D63" i="187"/>
  <c r="G63" i="187"/>
  <c r="D73" i="187"/>
  <c r="G73" i="187"/>
  <c r="J73" i="187"/>
  <c r="D74" i="187"/>
  <c r="G74" i="187"/>
  <c r="J74" i="187"/>
  <c r="D75" i="187"/>
  <c r="G75" i="187"/>
  <c r="J75" i="187"/>
  <c r="D76" i="187"/>
  <c r="G76" i="187"/>
  <c r="J76" i="187"/>
  <c r="D77" i="187"/>
  <c r="G77" i="187"/>
  <c r="J77" i="187"/>
  <c r="B78" i="187"/>
  <c r="C78" i="187"/>
  <c r="D78" i="187"/>
  <c r="E78" i="187"/>
  <c r="F78" i="187"/>
  <c r="H78" i="187"/>
  <c r="I78" i="187"/>
  <c r="B79" i="187"/>
  <c r="C79" i="187"/>
  <c r="D79" i="187"/>
  <c r="E79" i="187"/>
  <c r="F79" i="187"/>
  <c r="G79" i="187"/>
  <c r="H79" i="187"/>
  <c r="I79" i="187"/>
  <c r="J79" i="187"/>
  <c r="L79" i="187"/>
  <c r="V79" i="187" s="1"/>
  <c r="M79" i="187"/>
  <c r="W79" i="187" s="1"/>
  <c r="N79" i="187"/>
  <c r="X79" i="187" s="1"/>
  <c r="D80" i="187"/>
  <c r="G80" i="187"/>
  <c r="J80" i="187"/>
  <c r="D81" i="187"/>
  <c r="G81" i="187"/>
  <c r="J81" i="187"/>
  <c r="D82" i="187"/>
  <c r="G82" i="187"/>
  <c r="J82" i="187"/>
  <c r="D83" i="187"/>
  <c r="G83" i="187"/>
  <c r="J83" i="187"/>
  <c r="D84" i="187"/>
  <c r="G84" i="187"/>
  <c r="J84" i="187"/>
  <c r="L84" i="187"/>
  <c r="V84" i="187" s="1"/>
  <c r="M84" i="187"/>
  <c r="W84" i="187" s="1"/>
  <c r="C85" i="187"/>
  <c r="E85" i="187"/>
  <c r="G85" i="187"/>
  <c r="B86" i="187"/>
  <c r="C86" i="187"/>
  <c r="D86" i="187"/>
  <c r="E86" i="187"/>
  <c r="F86" i="187"/>
  <c r="G86" i="187"/>
  <c r="H86" i="187"/>
  <c r="I86" i="187"/>
  <c r="J86" i="187"/>
  <c r="N86" i="187"/>
  <c r="X86" i="187" s="1"/>
  <c r="D1" i="187"/>
  <c r="G1" i="187"/>
  <c r="D2" i="187"/>
  <c r="G2" i="187"/>
  <c r="D3" i="187"/>
  <c r="G3" i="187"/>
  <c r="D4" i="187"/>
  <c r="G4" i="187"/>
  <c r="D5" i="187"/>
  <c r="G5" i="187"/>
  <c r="G6" i="187"/>
  <c r="D7" i="187"/>
  <c r="G7" i="187"/>
  <c r="D8" i="187"/>
  <c r="G8" i="187"/>
  <c r="D9" i="187"/>
  <c r="G9" i="187"/>
  <c r="D10" i="187"/>
  <c r="G10" i="187"/>
  <c r="D11" i="187"/>
  <c r="G11" i="187"/>
  <c r="D12" i="187"/>
  <c r="G12" i="187"/>
  <c r="D13" i="187"/>
  <c r="G13" i="187"/>
  <c r="D14" i="187"/>
  <c r="G14" i="187"/>
  <c r="D15" i="187"/>
  <c r="G15" i="187"/>
  <c r="D16" i="187"/>
  <c r="G16" i="187"/>
  <c r="D17" i="187"/>
  <c r="G17" i="187"/>
  <c r="D18" i="187"/>
  <c r="G18" i="187"/>
  <c r="G19" i="187"/>
  <c r="D21" i="187"/>
  <c r="D22" i="187"/>
  <c r="N22" i="187" s="1"/>
  <c r="D23" i="187"/>
  <c r="D24" i="187"/>
  <c r="N24" i="187" s="1"/>
  <c r="D25" i="187"/>
  <c r="D26" i="187"/>
  <c r="N26" i="187" s="1"/>
  <c r="D27" i="187"/>
  <c r="D28" i="187"/>
  <c r="N28" i="187" s="1"/>
  <c r="D35" i="187"/>
  <c r="D36" i="187"/>
  <c r="D38" i="187"/>
  <c r="P27" i="187"/>
  <c r="O27" i="187"/>
  <c r="Q27" i="187"/>
  <c r="P26" i="187"/>
  <c r="O26" i="187"/>
  <c r="P25" i="187"/>
  <c r="O25" i="187"/>
  <c r="Q25" i="187"/>
  <c r="P24" i="187"/>
  <c r="O24" i="187"/>
  <c r="P23" i="187"/>
  <c r="O23" i="187"/>
  <c r="P22" i="187"/>
  <c r="O22" i="187"/>
  <c r="Q22" i="187"/>
  <c r="X22" i="187" s="1"/>
  <c r="P21" i="187"/>
  <c r="O21" i="187"/>
  <c r="P20" i="187"/>
  <c r="O20" i="187"/>
  <c r="Q20" i="187"/>
  <c r="P18" i="187"/>
  <c r="O18" i="187"/>
  <c r="P17" i="187"/>
  <c r="O17" i="187"/>
  <c r="Q17" i="187"/>
  <c r="P16" i="187"/>
  <c r="O16" i="187"/>
  <c r="P15" i="187"/>
  <c r="O15" i="187"/>
  <c r="Q15" i="187"/>
  <c r="P14" i="187"/>
  <c r="O14" i="187"/>
  <c r="P12" i="187"/>
  <c r="O12" i="187"/>
  <c r="Q12" i="187"/>
  <c r="P10" i="187"/>
  <c r="O10" i="187"/>
  <c r="P6" i="187"/>
  <c r="O6" i="187"/>
  <c r="Q6" i="187"/>
  <c r="P5" i="187"/>
  <c r="O5" i="187"/>
  <c r="P3" i="187"/>
  <c r="O3" i="187"/>
  <c r="Q3" i="187"/>
  <c r="P2" i="187"/>
  <c r="O2" i="187"/>
  <c r="P1" i="187"/>
  <c r="O1" i="187"/>
  <c r="Q1" i="187"/>
  <c r="M28" i="187"/>
  <c r="L28" i="187"/>
  <c r="M27" i="187"/>
  <c r="AB27" i="187" s="1"/>
  <c r="L27" i="187"/>
  <c r="AA27" i="187" s="1"/>
  <c r="N27" i="187"/>
  <c r="AC27" i="187" s="1"/>
  <c r="M26" i="187"/>
  <c r="AB26" i="187" s="1"/>
  <c r="L26" i="187"/>
  <c r="AA26" i="187" s="1"/>
  <c r="M25" i="187"/>
  <c r="AB25" i="187" s="1"/>
  <c r="L25" i="187"/>
  <c r="AA25" i="187" s="1"/>
  <c r="N25" i="187"/>
  <c r="AC25" i="187" s="1"/>
  <c r="M24" i="187"/>
  <c r="AB24" i="187" s="1"/>
  <c r="L24" i="187"/>
  <c r="AA24" i="187" s="1"/>
  <c r="M23" i="187"/>
  <c r="AB23" i="187" s="1"/>
  <c r="L23" i="187"/>
  <c r="AA23" i="187" s="1"/>
  <c r="N23" i="187"/>
  <c r="M22" i="187"/>
  <c r="AB22" i="187" s="1"/>
  <c r="L22" i="187"/>
  <c r="AA22" i="187" s="1"/>
  <c r="M21" i="187"/>
  <c r="AB21" i="187" s="1"/>
  <c r="L21" i="187"/>
  <c r="AA21" i="187" s="1"/>
  <c r="N20" i="187"/>
  <c r="AC20" i="187" s="1"/>
  <c r="M20" i="187"/>
  <c r="AB20" i="187" s="1"/>
  <c r="L20" i="187"/>
  <c r="AA20" i="187" s="1"/>
  <c r="M19" i="187"/>
  <c r="L19" i="187"/>
  <c r="M18" i="187"/>
  <c r="AB18" i="187" s="1"/>
  <c r="L18" i="187"/>
  <c r="M17" i="187"/>
  <c r="AB17" i="187" s="1"/>
  <c r="L17" i="187"/>
  <c r="AA17" i="187" s="1"/>
  <c r="M16" i="187"/>
  <c r="AB16" i="187" s="1"/>
  <c r="L16" i="187"/>
  <c r="AA16" i="187" s="1"/>
  <c r="M15" i="187"/>
  <c r="AB15" i="187" s="1"/>
  <c r="L15" i="187"/>
  <c r="AA15" i="187" s="1"/>
  <c r="AP14" i="187"/>
  <c r="AO14" i="187"/>
  <c r="AH14" i="187"/>
  <c r="AQ14" i="187" s="1"/>
  <c r="M14" i="187"/>
  <c r="AB14" i="187" s="1"/>
  <c r="L14" i="187"/>
  <c r="AA14" i="187" s="1"/>
  <c r="AP13" i="187"/>
  <c r="AO13" i="187"/>
  <c r="AH13" i="187"/>
  <c r="AQ13" i="187" s="1"/>
  <c r="M13" i="187"/>
  <c r="L13" i="187"/>
  <c r="AJ12" i="187"/>
  <c r="AG12" i="187"/>
  <c r="M12" i="187"/>
  <c r="AB12" i="187" s="1"/>
  <c r="L12" i="187"/>
  <c r="AA12" i="187" s="1"/>
  <c r="AP11" i="187"/>
  <c r="AO11" i="187"/>
  <c r="AH11" i="187"/>
  <c r="AQ11" i="187" s="1"/>
  <c r="M11" i="187"/>
  <c r="L11" i="187"/>
  <c r="AP10" i="187"/>
  <c r="AO10" i="187"/>
  <c r="AH10" i="187"/>
  <c r="AQ10" i="187" s="1"/>
  <c r="M10" i="187"/>
  <c r="AB10" i="187" s="1"/>
  <c r="L10" i="187"/>
  <c r="AA10" i="187" s="1"/>
  <c r="AP9" i="187"/>
  <c r="AO9" i="187"/>
  <c r="AH9" i="187"/>
  <c r="AQ9" i="187" s="1"/>
  <c r="M9" i="187"/>
  <c r="L9" i="187"/>
  <c r="AP8" i="187"/>
  <c r="AO8" i="187"/>
  <c r="AH8" i="187"/>
  <c r="AQ8" i="187" s="1"/>
  <c r="M8" i="187"/>
  <c r="L8" i="187"/>
  <c r="AP7" i="187"/>
  <c r="AO7" i="187"/>
  <c r="AH7" i="187"/>
  <c r="AQ7" i="187" s="1"/>
  <c r="M7" i="187"/>
  <c r="L7" i="187"/>
  <c r="AK6" i="187"/>
  <c r="AG6" i="187"/>
  <c r="AP6" i="187" s="1"/>
  <c r="M6" i="187"/>
  <c r="AB6" i="187" s="1"/>
  <c r="L6" i="187"/>
  <c r="AA6" i="187" s="1"/>
  <c r="AK5" i="187"/>
  <c r="AG5" i="187"/>
  <c r="M5" i="187"/>
  <c r="AB5" i="187" s="1"/>
  <c r="L5" i="187"/>
  <c r="AA5" i="187" s="1"/>
  <c r="AK4" i="187"/>
  <c r="AJ4" i="187"/>
  <c r="M4" i="187"/>
  <c r="L4" i="187"/>
  <c r="AP3" i="187"/>
  <c r="AO3" i="187"/>
  <c r="AH3" i="187"/>
  <c r="AQ3" i="187" s="1"/>
  <c r="M3" i="187"/>
  <c r="AB3" i="187" s="1"/>
  <c r="L3" i="187"/>
  <c r="AA3" i="187" s="1"/>
  <c r="AP2" i="187"/>
  <c r="AO2" i="187"/>
  <c r="AH2" i="187"/>
  <c r="AQ2" i="187" s="1"/>
  <c r="M2" i="187"/>
  <c r="AB2" i="187" s="1"/>
  <c r="L2" i="187"/>
  <c r="AA2" i="187" s="1"/>
  <c r="AK1" i="187"/>
  <c r="AP1" i="187" s="1"/>
  <c r="AJ1" i="187"/>
  <c r="AO1" i="187" s="1"/>
  <c r="M1" i="187"/>
  <c r="L1" i="187"/>
  <c r="L99" i="187" l="1"/>
  <c r="L29" i="187"/>
  <c r="AA1" i="187"/>
  <c r="M29" i="187"/>
  <c r="AB1" i="187"/>
  <c r="AB4" i="187"/>
  <c r="W4" i="187"/>
  <c r="W7" i="187"/>
  <c r="AB7" i="187"/>
  <c r="V8" i="187"/>
  <c r="AA8" i="187"/>
  <c r="W9" i="187"/>
  <c r="AB9" i="187"/>
  <c r="W11" i="187"/>
  <c r="AB11" i="187"/>
  <c r="V13" i="187"/>
  <c r="AA13" i="187"/>
  <c r="AF6" i="187"/>
  <c r="AA18" i="187"/>
  <c r="V19" i="187"/>
  <c r="AA19" i="187"/>
  <c r="V28" i="187"/>
  <c r="AA28" i="187"/>
  <c r="W1" i="187"/>
  <c r="P29" i="187"/>
  <c r="W29" i="187" s="1"/>
  <c r="W2" i="187"/>
  <c r="V3" i="187"/>
  <c r="V5" i="187"/>
  <c r="W6" i="187"/>
  <c r="W10" i="187"/>
  <c r="V12" i="187"/>
  <c r="V14" i="187"/>
  <c r="W15" i="187"/>
  <c r="W16" i="187"/>
  <c r="V17" i="187"/>
  <c r="AJ6" i="187"/>
  <c r="V18" i="187"/>
  <c r="X20" i="187"/>
  <c r="W20" i="187"/>
  <c r="W21" i="187"/>
  <c r="V22" i="187"/>
  <c r="V23" i="187"/>
  <c r="V24" i="187"/>
  <c r="X25" i="187"/>
  <c r="W25" i="187"/>
  <c r="W26" i="187"/>
  <c r="V27" i="187"/>
  <c r="X97" i="187"/>
  <c r="V4" i="187"/>
  <c r="AA4" i="187"/>
  <c r="AA7" i="187"/>
  <c r="V7" i="187"/>
  <c r="W8" i="187"/>
  <c r="AB8" i="187"/>
  <c r="V9" i="187"/>
  <c r="AA9" i="187"/>
  <c r="V11" i="187"/>
  <c r="AA11" i="187"/>
  <c r="W13" i="187"/>
  <c r="AB13" i="187"/>
  <c r="W19" i="187"/>
  <c r="AB19" i="187"/>
  <c r="AB28" i="187"/>
  <c r="W28" i="187"/>
  <c r="O29" i="187"/>
  <c r="V29" i="187" s="1"/>
  <c r="V1" i="187"/>
  <c r="V2" i="187"/>
  <c r="W3" i="187"/>
  <c r="W5" i="187"/>
  <c r="V6" i="187"/>
  <c r="V10" i="187"/>
  <c r="W12" i="187"/>
  <c r="W14" i="187"/>
  <c r="V15" i="187"/>
  <c r="AJ5" i="187"/>
  <c r="V16" i="187"/>
  <c r="W17" i="187"/>
  <c r="W18" i="187"/>
  <c r="V20" i="187"/>
  <c r="V21" i="187"/>
  <c r="AK12" i="187"/>
  <c r="W22" i="187"/>
  <c r="M78" i="187"/>
  <c r="W78" i="187" s="1"/>
  <c r="W23" i="187"/>
  <c r="W24" i="187"/>
  <c r="V25" i="187"/>
  <c r="V26" i="187"/>
  <c r="X27" i="187"/>
  <c r="W27" i="187"/>
  <c r="X28" i="187"/>
  <c r="AC28" i="187"/>
  <c r="AC26" i="187"/>
  <c r="AC22" i="187"/>
  <c r="Q26" i="187"/>
  <c r="X26" i="187" s="1"/>
  <c r="Q24" i="187"/>
  <c r="X24" i="187" s="1"/>
  <c r="Q21" i="187"/>
  <c r="Q18" i="187"/>
  <c r="Q16" i="187"/>
  <c r="Q14" i="187"/>
  <c r="Q10" i="187"/>
  <c r="Q5" i="187"/>
  <c r="X98" i="187"/>
  <c r="X103" i="187"/>
  <c r="M40" i="187"/>
  <c r="N84" i="187"/>
  <c r="X84" i="187" s="1"/>
  <c r="AH1" i="187"/>
  <c r="O40" i="187"/>
  <c r="P99" i="187"/>
  <c r="F85" i="187"/>
  <c r="M85" i="187" s="1"/>
  <c r="W85" i="187" s="1"/>
  <c r="B85" i="187"/>
  <c r="D85" i="187"/>
  <c r="N85" i="187" s="1"/>
  <c r="X85" i="187" s="1"/>
  <c r="G78" i="187"/>
  <c r="Q2" i="187"/>
  <c r="AF4" i="187"/>
  <c r="M99" i="187"/>
  <c r="N99" i="187" s="1"/>
  <c r="L40" i="187"/>
  <c r="AF5" i="187"/>
  <c r="AO5" i="187" s="1"/>
  <c r="AL4" i="187"/>
  <c r="P40" i="187"/>
  <c r="W40" i="187" s="1"/>
  <c r="L86" i="187"/>
  <c r="V86" i="187" s="1"/>
  <c r="L85" i="187"/>
  <c r="V85" i="187" s="1"/>
  <c r="J78" i="187"/>
  <c r="AJ15" i="187"/>
  <c r="N9" i="187"/>
  <c r="N14" i="187"/>
  <c r="AC14" i="187" s="1"/>
  <c r="L78" i="187"/>
  <c r="V78" i="187" s="1"/>
  <c r="M86" i="187"/>
  <c r="W86" i="187" s="1"/>
  <c r="AL5" i="187"/>
  <c r="N1" i="187"/>
  <c r="N3" i="187"/>
  <c r="AC3" i="187" s="1"/>
  <c r="N8" i="187"/>
  <c r="N10" i="187"/>
  <c r="AC10" i="187" s="1"/>
  <c r="AG4" i="187"/>
  <c r="AP4" i="187" s="1"/>
  <c r="N12" i="187"/>
  <c r="AC12" i="187" s="1"/>
  <c r="N7" i="187"/>
  <c r="N11" i="187"/>
  <c r="AH12" i="187"/>
  <c r="N13" i="187"/>
  <c r="N15" i="187"/>
  <c r="AC15" i="187" s="1"/>
  <c r="N16" i="187"/>
  <c r="AC16" i="187" s="1"/>
  <c r="N17" i="187"/>
  <c r="AC17" i="187" s="1"/>
  <c r="N18" i="187"/>
  <c r="AC18" i="187" s="1"/>
  <c r="N19" i="187"/>
  <c r="AL1" i="187"/>
  <c r="N2" i="187"/>
  <c r="AC2" i="187" s="1"/>
  <c r="N4" i="187"/>
  <c r="N5" i="187"/>
  <c r="AC5" i="187" s="1"/>
  <c r="N6" i="187"/>
  <c r="AC6" i="187" s="1"/>
  <c r="AO6" i="187"/>
  <c r="AO12" i="187"/>
  <c r="AP5" i="187"/>
  <c r="AP12" i="187"/>
  <c r="AG15" i="187"/>
  <c r="AK15" i="187"/>
  <c r="N21" i="187"/>
  <c r="AC21" i="187" s="1"/>
  <c r="Q23" i="187"/>
  <c r="E27" i="185"/>
  <c r="C27" i="185"/>
  <c r="F26" i="184"/>
  <c r="G26" i="184"/>
  <c r="H26" i="184"/>
  <c r="I26" i="184"/>
  <c r="J26" i="184"/>
  <c r="E26" i="184"/>
  <c r="AC7" i="187" l="1"/>
  <c r="X7" i="187"/>
  <c r="X8" i="187"/>
  <c r="AC8" i="187"/>
  <c r="N29" i="187"/>
  <c r="AC1" i="187"/>
  <c r="X2" i="187"/>
  <c r="V40" i="187"/>
  <c r="X5" i="187"/>
  <c r="X14" i="187"/>
  <c r="AL6" i="187"/>
  <c r="X18" i="187"/>
  <c r="X17" i="187"/>
  <c r="X12" i="187"/>
  <c r="X99" i="187"/>
  <c r="X15" i="187"/>
  <c r="X1" i="187"/>
  <c r="AB29" i="187"/>
  <c r="AA29" i="187"/>
  <c r="X19" i="187"/>
  <c r="AC19" i="187"/>
  <c r="N78" i="187"/>
  <c r="X78" i="187" s="1"/>
  <c r="X23" i="187"/>
  <c r="X4" i="187"/>
  <c r="AC4" i="187"/>
  <c r="X13" i="187"/>
  <c r="AC13" i="187"/>
  <c r="X11" i="187"/>
  <c r="AC11" i="187"/>
  <c r="X9" i="187"/>
  <c r="AC9" i="187"/>
  <c r="X10" i="187"/>
  <c r="X16" i="187"/>
  <c r="X21" i="187"/>
  <c r="AC24" i="187"/>
  <c r="X3" i="187"/>
  <c r="AC23" i="187"/>
  <c r="X6" i="187"/>
  <c r="Q29" i="187"/>
  <c r="X29" i="187" s="1"/>
  <c r="AQ1" i="187"/>
  <c r="Q40" i="187"/>
  <c r="AF15" i="187"/>
  <c r="AO4" i="187"/>
  <c r="O99" i="187"/>
  <c r="Q99" i="187" s="1"/>
  <c r="O101" i="187" s="1"/>
  <c r="N40" i="187"/>
  <c r="AH6" i="187"/>
  <c r="AQ6" i="187" s="1"/>
  <c r="AP15" i="187"/>
  <c r="AH5" i="187"/>
  <c r="AQ5" i="187" s="1"/>
  <c r="AO15" i="187"/>
  <c r="AH4" i="187"/>
  <c r="AQ4" i="187" s="1"/>
  <c r="AL12" i="187"/>
  <c r="AH15" i="187"/>
  <c r="L26" i="184"/>
  <c r="M26" i="184"/>
  <c r="K26" i="184"/>
  <c r="F27" i="185"/>
  <c r="X40" i="187" l="1"/>
  <c r="AC29" i="187"/>
  <c r="AQ12" i="187"/>
  <c r="AQ15" i="187" s="1"/>
  <c r="AL15" i="187"/>
  <c r="N12" i="184"/>
  <c r="O12" i="184"/>
  <c r="P12" i="184"/>
  <c r="N13" i="184"/>
  <c r="O13" i="184"/>
  <c r="P13" i="184"/>
  <c r="N14" i="184"/>
  <c r="O14" i="184"/>
  <c r="P14" i="184"/>
  <c r="N15" i="184"/>
  <c r="O15" i="184"/>
  <c r="P15" i="184"/>
  <c r="N16" i="184"/>
  <c r="O16" i="184"/>
  <c r="P16" i="184"/>
  <c r="N17" i="184"/>
  <c r="O17" i="184"/>
  <c r="P17" i="184"/>
  <c r="N18" i="184"/>
  <c r="O18" i="184"/>
  <c r="P18" i="184"/>
  <c r="N19" i="184"/>
  <c r="O19" i="184"/>
  <c r="P19" i="184"/>
  <c r="N20" i="184"/>
  <c r="O20" i="184"/>
  <c r="P20" i="184"/>
  <c r="N21" i="184"/>
  <c r="O21" i="184"/>
  <c r="P21" i="184"/>
  <c r="N22" i="184"/>
  <c r="O22" i="184"/>
  <c r="P22" i="184"/>
  <c r="N23" i="184"/>
  <c r="O23" i="184"/>
  <c r="P23" i="184"/>
  <c r="N24" i="184"/>
  <c r="O24" i="184"/>
  <c r="P24" i="184"/>
  <c r="N25" i="184"/>
  <c r="O25" i="184"/>
  <c r="P25" i="184"/>
  <c r="O11" i="184"/>
  <c r="P11" i="184"/>
  <c r="N11" i="184"/>
  <c r="C26" i="184"/>
  <c r="O26" i="184" s="1"/>
  <c r="D26" i="184"/>
  <c r="P26" i="184" s="1"/>
  <c r="B26" i="184"/>
  <c r="N26" i="184" s="1"/>
  <c r="D90" i="186"/>
  <c r="E90" i="186"/>
  <c r="F90" i="186"/>
  <c r="G90" i="186"/>
  <c r="H90" i="186"/>
  <c r="I90" i="186"/>
  <c r="J90" i="186"/>
  <c r="K90" i="186"/>
  <c r="L90" i="186"/>
  <c r="M90" i="186"/>
  <c r="N90" i="186"/>
  <c r="C90" i="186"/>
  <c r="Z10" i="186"/>
  <c r="AA10" i="186"/>
  <c r="AB10" i="186"/>
  <c r="Z11" i="186"/>
  <c r="AA11" i="186"/>
  <c r="AB11" i="186"/>
  <c r="Z15" i="186"/>
  <c r="AA15" i="186"/>
  <c r="Z16" i="186"/>
  <c r="AA16" i="186"/>
  <c r="AB16" i="186"/>
  <c r="Z17" i="186"/>
  <c r="AA17" i="186"/>
  <c r="Z18" i="186"/>
  <c r="AA18" i="186"/>
  <c r="AB18" i="186"/>
  <c r="Z19" i="186"/>
  <c r="AA19" i="186"/>
  <c r="Z20" i="186"/>
  <c r="Z21" i="186"/>
  <c r="AA21" i="186"/>
  <c r="Z22" i="186"/>
  <c r="AA22" i="186"/>
  <c r="D89" i="186"/>
  <c r="F89" i="186"/>
  <c r="G89" i="186"/>
  <c r="I89" i="186"/>
  <c r="J89" i="186"/>
  <c r="C89" i="186"/>
  <c r="C96" i="186" s="1"/>
  <c r="S15" i="186"/>
  <c r="AB15" i="186" s="1"/>
  <c r="S16" i="186"/>
  <c r="S17" i="186"/>
  <c r="AB17" i="186" s="1"/>
  <c r="S18" i="186"/>
  <c r="S19" i="186"/>
  <c r="AB19" i="186" s="1"/>
  <c r="S21" i="186"/>
  <c r="AB21" i="186" s="1"/>
  <c r="S22" i="186"/>
  <c r="AB22" i="186" s="1"/>
  <c r="S10" i="186"/>
  <c r="S11" i="186"/>
  <c r="S9" i="186"/>
  <c r="D43" i="186"/>
  <c r="F43" i="186"/>
  <c r="G43" i="186"/>
  <c r="I43" i="186"/>
  <c r="J43" i="186"/>
  <c r="K43" i="186"/>
  <c r="C43" i="186"/>
  <c r="R20" i="186"/>
  <c r="S20" i="186" s="1"/>
  <c r="Q20" i="186"/>
  <c r="G96" i="186"/>
  <c r="F96" i="186"/>
  <c r="D96" i="186"/>
  <c r="M95" i="186"/>
  <c r="L95" i="186"/>
  <c r="K95" i="186"/>
  <c r="H95" i="186"/>
  <c r="E95" i="186"/>
  <c r="M94" i="186"/>
  <c r="L94" i="186"/>
  <c r="K94" i="186"/>
  <c r="H94" i="186"/>
  <c r="E94" i="186"/>
  <c r="M93" i="186"/>
  <c r="L93" i="186"/>
  <c r="K93" i="186"/>
  <c r="H93" i="186"/>
  <c r="E93" i="186"/>
  <c r="M92" i="186"/>
  <c r="L92" i="186"/>
  <c r="K92" i="186"/>
  <c r="H92" i="186"/>
  <c r="E92" i="186"/>
  <c r="M91" i="186"/>
  <c r="L91" i="186"/>
  <c r="K91" i="186"/>
  <c r="H91" i="186"/>
  <c r="E91" i="186"/>
  <c r="M88" i="186"/>
  <c r="L88" i="186"/>
  <c r="K88" i="186"/>
  <c r="H88" i="186"/>
  <c r="E88" i="186"/>
  <c r="M87" i="186"/>
  <c r="L87" i="186"/>
  <c r="K87" i="186"/>
  <c r="H87" i="186"/>
  <c r="E87" i="186"/>
  <c r="M86" i="186"/>
  <c r="L86" i="186"/>
  <c r="L89" i="186" s="1"/>
  <c r="K86" i="186"/>
  <c r="H86" i="186"/>
  <c r="H89" i="186" s="1"/>
  <c r="E86" i="186"/>
  <c r="M85" i="186"/>
  <c r="L85" i="186"/>
  <c r="K85" i="186"/>
  <c r="K89" i="186" s="1"/>
  <c r="H85" i="186"/>
  <c r="E85" i="186"/>
  <c r="E89" i="186" s="1"/>
  <c r="M84" i="186"/>
  <c r="M89" i="186" s="1"/>
  <c r="L84" i="186"/>
  <c r="K84" i="186"/>
  <c r="H84" i="186"/>
  <c r="E84" i="186"/>
  <c r="M74" i="186"/>
  <c r="V20" i="186" s="1"/>
  <c r="AA20" i="186" s="1"/>
  <c r="L74" i="186"/>
  <c r="U20" i="186" s="1"/>
  <c r="H74" i="186"/>
  <c r="E74" i="186"/>
  <c r="M73" i="186"/>
  <c r="L73" i="186"/>
  <c r="H73" i="186"/>
  <c r="E73" i="186"/>
  <c r="M72" i="186"/>
  <c r="L72" i="186"/>
  <c r="H72" i="186"/>
  <c r="E72" i="186"/>
  <c r="M71" i="186"/>
  <c r="V14" i="186" s="1"/>
  <c r="AA14" i="186" s="1"/>
  <c r="L71" i="186"/>
  <c r="U14" i="186" s="1"/>
  <c r="H71" i="186"/>
  <c r="E71" i="186"/>
  <c r="M70" i="186"/>
  <c r="L70" i="186"/>
  <c r="H70" i="186"/>
  <c r="E70" i="186"/>
  <c r="M69" i="186"/>
  <c r="V13" i="186" s="1"/>
  <c r="AA13" i="186" s="1"/>
  <c r="L69" i="186"/>
  <c r="U13" i="186" s="1"/>
  <c r="Z13" i="186" s="1"/>
  <c r="H69" i="186"/>
  <c r="E69" i="186"/>
  <c r="M68" i="186"/>
  <c r="L68" i="186"/>
  <c r="H68" i="186"/>
  <c r="E68" i="186"/>
  <c r="M67" i="186"/>
  <c r="L67" i="186"/>
  <c r="H67" i="186"/>
  <c r="N67" i="186" s="1"/>
  <c r="E67" i="186"/>
  <c r="M66" i="186"/>
  <c r="V9" i="186" s="1"/>
  <c r="AA9" i="186" s="1"/>
  <c r="L66" i="186"/>
  <c r="U9" i="186" s="1"/>
  <c r="Z9" i="186" s="1"/>
  <c r="H66" i="186"/>
  <c r="N66" i="186" s="1"/>
  <c r="W9" i="186" s="1"/>
  <c r="AB9" i="186" s="1"/>
  <c r="E66" i="186"/>
  <c r="M65" i="186"/>
  <c r="L65" i="186"/>
  <c r="H65" i="186"/>
  <c r="N65" i="186" s="1"/>
  <c r="E65" i="186"/>
  <c r="M64" i="186"/>
  <c r="L64" i="186"/>
  <c r="H64" i="186"/>
  <c r="N64" i="186" s="1"/>
  <c r="E64" i="186"/>
  <c r="M63" i="186"/>
  <c r="V8" i="186" s="1"/>
  <c r="AA8" i="186" s="1"/>
  <c r="L63" i="186"/>
  <c r="U8" i="186" s="1"/>
  <c r="Z8" i="186" s="1"/>
  <c r="H63" i="186"/>
  <c r="N63" i="186" s="1"/>
  <c r="W8" i="186" s="1"/>
  <c r="E63" i="186"/>
  <c r="M62" i="186"/>
  <c r="L62" i="186"/>
  <c r="H62" i="186"/>
  <c r="N62" i="186" s="1"/>
  <c r="E62" i="186"/>
  <c r="M61" i="186"/>
  <c r="L61" i="186"/>
  <c r="H61" i="186"/>
  <c r="N61" i="186" s="1"/>
  <c r="E61" i="186"/>
  <c r="M60" i="186"/>
  <c r="L60" i="186"/>
  <c r="U12" i="186" s="1"/>
  <c r="H60" i="186"/>
  <c r="N60" i="186" s="1"/>
  <c r="E60" i="186"/>
  <c r="M59" i="186"/>
  <c r="V12" i="186" s="1"/>
  <c r="L59" i="186"/>
  <c r="H59" i="186"/>
  <c r="N59" i="186" s="1"/>
  <c r="W12" i="186" s="1"/>
  <c r="E59" i="186"/>
  <c r="K49" i="186"/>
  <c r="J49" i="186"/>
  <c r="J97" i="186" s="1"/>
  <c r="I49" i="186"/>
  <c r="I97" i="186" s="1"/>
  <c r="G49" i="186"/>
  <c r="F49" i="186"/>
  <c r="D49" i="186"/>
  <c r="C49" i="186"/>
  <c r="M48" i="186"/>
  <c r="L48" i="186"/>
  <c r="E48" i="186"/>
  <c r="N48" i="186" s="1"/>
  <c r="N47" i="186"/>
  <c r="M47" i="186"/>
  <c r="L47" i="186"/>
  <c r="N46" i="186"/>
  <c r="M46" i="186"/>
  <c r="L46" i="186"/>
  <c r="M45" i="186"/>
  <c r="L45" i="186"/>
  <c r="E45" i="186"/>
  <c r="N45" i="186" s="1"/>
  <c r="M44" i="186"/>
  <c r="L44" i="186"/>
  <c r="E44" i="186"/>
  <c r="N44" i="186" s="1"/>
  <c r="M42" i="186"/>
  <c r="L42" i="186"/>
  <c r="E42" i="186"/>
  <c r="N42" i="186" s="1"/>
  <c r="M41" i="186"/>
  <c r="L41" i="186"/>
  <c r="E41" i="186"/>
  <c r="N41" i="186" s="1"/>
  <c r="M40" i="186"/>
  <c r="L40" i="186"/>
  <c r="E40" i="186"/>
  <c r="N40" i="186" s="1"/>
  <c r="M39" i="186"/>
  <c r="L39" i="186"/>
  <c r="E39" i="186"/>
  <c r="N39" i="186" s="1"/>
  <c r="M38" i="186"/>
  <c r="L38" i="186"/>
  <c r="E38" i="186"/>
  <c r="N38" i="186" s="1"/>
  <c r="M37" i="186"/>
  <c r="L37" i="186"/>
  <c r="E37" i="186"/>
  <c r="N37" i="186" s="1"/>
  <c r="M36" i="186"/>
  <c r="L36" i="186"/>
  <c r="E36" i="186"/>
  <c r="N36" i="186" s="1"/>
  <c r="M35" i="186"/>
  <c r="L35" i="186"/>
  <c r="E35" i="186"/>
  <c r="N34" i="186"/>
  <c r="M34" i="186"/>
  <c r="L34" i="186"/>
  <c r="M27" i="186"/>
  <c r="L27" i="186"/>
  <c r="H27" i="186"/>
  <c r="M26" i="186"/>
  <c r="R14" i="186" s="1"/>
  <c r="L26" i="186"/>
  <c r="H26" i="186"/>
  <c r="E26" i="186"/>
  <c r="M25" i="186"/>
  <c r="L25" i="186"/>
  <c r="H25" i="186"/>
  <c r="E25" i="186"/>
  <c r="M24" i="186"/>
  <c r="R13" i="186" s="1"/>
  <c r="L24" i="186"/>
  <c r="Q13" i="186" s="1"/>
  <c r="H24" i="186"/>
  <c r="E24" i="186"/>
  <c r="M23" i="186"/>
  <c r="L23" i="186"/>
  <c r="H23" i="186"/>
  <c r="E23" i="186"/>
  <c r="M22" i="186"/>
  <c r="L22" i="186"/>
  <c r="H22" i="186"/>
  <c r="E22" i="186"/>
  <c r="M21" i="186"/>
  <c r="L21" i="186"/>
  <c r="H21" i="186"/>
  <c r="E21" i="186"/>
  <c r="M20" i="186"/>
  <c r="L20" i="186"/>
  <c r="H20" i="186"/>
  <c r="E20" i="186"/>
  <c r="M19" i="186"/>
  <c r="L19" i="186"/>
  <c r="H19" i="186"/>
  <c r="E19" i="186"/>
  <c r="M18" i="186"/>
  <c r="L18" i="186"/>
  <c r="H18" i="186"/>
  <c r="E18" i="186"/>
  <c r="M17" i="186"/>
  <c r="L17" i="186"/>
  <c r="H17" i="186"/>
  <c r="E17" i="186"/>
  <c r="M16" i="186"/>
  <c r="L16" i="186"/>
  <c r="H16" i="186"/>
  <c r="E16" i="186"/>
  <c r="M15" i="186"/>
  <c r="L15" i="186"/>
  <c r="H15" i="186"/>
  <c r="E15" i="186"/>
  <c r="M14" i="186"/>
  <c r="R8" i="186" s="1"/>
  <c r="L14" i="186"/>
  <c r="Q8" i="186" s="1"/>
  <c r="H14" i="186"/>
  <c r="M13" i="186"/>
  <c r="L13" i="186"/>
  <c r="H13" i="186"/>
  <c r="E13" i="186"/>
  <c r="M12" i="186"/>
  <c r="L12" i="186"/>
  <c r="H12" i="186"/>
  <c r="E12" i="186"/>
  <c r="M11" i="186"/>
  <c r="L11" i="186"/>
  <c r="H11" i="186"/>
  <c r="E11" i="186"/>
  <c r="M10" i="186"/>
  <c r="L10" i="186"/>
  <c r="Q12" i="186" s="1"/>
  <c r="Z12" i="186" s="1"/>
  <c r="H10" i="186"/>
  <c r="E10" i="186"/>
  <c r="M9" i="186"/>
  <c r="L9" i="186"/>
  <c r="H9" i="186"/>
  <c r="E9" i="186"/>
  <c r="H13" i="185"/>
  <c r="H14" i="185"/>
  <c r="H15" i="185"/>
  <c r="H16" i="185"/>
  <c r="H17" i="185"/>
  <c r="H19" i="185"/>
  <c r="H21" i="185"/>
  <c r="H22" i="185"/>
  <c r="H23" i="185"/>
  <c r="H24" i="185"/>
  <c r="I24" i="185" s="1"/>
  <c r="H25" i="185"/>
  <c r="H26" i="185"/>
  <c r="I26" i="185" s="1"/>
  <c r="H12" i="185"/>
  <c r="I12" i="185" s="1"/>
  <c r="I16" i="185"/>
  <c r="D27" i="185"/>
  <c r="G27" i="185" s="1"/>
  <c r="B27" i="185"/>
  <c r="H27" i="185" l="1"/>
  <c r="I20" i="185"/>
  <c r="I18" i="185"/>
  <c r="I14" i="185"/>
  <c r="I25" i="185"/>
  <c r="I23" i="185"/>
  <c r="I21" i="185"/>
  <c r="I19" i="185"/>
  <c r="I17" i="185"/>
  <c r="I15" i="185"/>
  <c r="I13" i="185"/>
  <c r="I22" i="185"/>
  <c r="I27" i="185"/>
  <c r="AA12" i="186"/>
  <c r="AA23" i="186"/>
  <c r="L43" i="186"/>
  <c r="H43" i="186"/>
  <c r="H49" i="186" s="1"/>
  <c r="R12" i="186"/>
  <c r="Q14" i="186"/>
  <c r="Z14" i="186" s="1"/>
  <c r="Z23" i="186" s="1"/>
  <c r="M43" i="186"/>
  <c r="R23" i="186"/>
  <c r="V23" i="186"/>
  <c r="S12" i="186"/>
  <c r="AB12" i="186" s="1"/>
  <c r="S8" i="186"/>
  <c r="AB8" i="186" s="1"/>
  <c r="Q23" i="186"/>
  <c r="U23" i="186"/>
  <c r="E43" i="186"/>
  <c r="E49" i="186" s="1"/>
  <c r="S23" i="186"/>
  <c r="N14" i="186"/>
  <c r="N15" i="186"/>
  <c r="N16" i="186"/>
  <c r="N17" i="186"/>
  <c r="N18" i="186"/>
  <c r="N19" i="186"/>
  <c r="N20" i="186"/>
  <c r="N21" i="186"/>
  <c r="N22" i="186"/>
  <c r="N23" i="186"/>
  <c r="N24" i="186"/>
  <c r="N25" i="186"/>
  <c r="N26" i="186"/>
  <c r="M49" i="186"/>
  <c r="E96" i="186"/>
  <c r="N84" i="186"/>
  <c r="N86" i="186"/>
  <c r="N88" i="186"/>
  <c r="N92" i="186"/>
  <c r="N94" i="186"/>
  <c r="C97" i="186"/>
  <c r="L97" i="186" s="1"/>
  <c r="F97" i="186"/>
  <c r="N9" i="186"/>
  <c r="N10" i="186"/>
  <c r="N11" i="186"/>
  <c r="N12" i="186"/>
  <c r="N13" i="186"/>
  <c r="N27" i="186"/>
  <c r="L49" i="186"/>
  <c r="N68" i="186"/>
  <c r="N69" i="186"/>
  <c r="W13" i="186" s="1"/>
  <c r="N70" i="186"/>
  <c r="N71" i="186"/>
  <c r="W14" i="186" s="1"/>
  <c r="N72" i="186"/>
  <c r="N73" i="186"/>
  <c r="N74" i="186"/>
  <c r="W20" i="186" s="1"/>
  <c r="AB20" i="186" s="1"/>
  <c r="N85" i="186"/>
  <c r="N87" i="186"/>
  <c r="N91" i="186"/>
  <c r="N93" i="186"/>
  <c r="N95" i="186"/>
  <c r="D97" i="186"/>
  <c r="G97" i="186"/>
  <c r="M97" i="186" s="1"/>
  <c r="K97" i="186"/>
  <c r="N35" i="186"/>
  <c r="H96" i="186"/>
  <c r="M96" i="186"/>
  <c r="L96" i="186"/>
  <c r="D47" i="94"/>
  <c r="C68" i="130"/>
  <c r="E68" i="130"/>
  <c r="F68" i="130"/>
  <c r="B68" i="130"/>
  <c r="I46" i="130"/>
  <c r="I47" i="130"/>
  <c r="H47" i="130"/>
  <c r="H46" i="130"/>
  <c r="J38" i="130"/>
  <c r="I38" i="130"/>
  <c r="H38" i="130"/>
  <c r="H10" i="130"/>
  <c r="H11" i="130"/>
  <c r="H12" i="130"/>
  <c r="H13" i="130"/>
  <c r="H14" i="130"/>
  <c r="H15" i="130"/>
  <c r="H16" i="130"/>
  <c r="H17" i="130"/>
  <c r="H18" i="130"/>
  <c r="H19" i="130"/>
  <c r="H20" i="130"/>
  <c r="H21" i="130"/>
  <c r="D47" i="130"/>
  <c r="J47" i="130" s="1"/>
  <c r="D48" i="130"/>
  <c r="D46" i="130"/>
  <c r="J46" i="130" s="1"/>
  <c r="D40" i="130"/>
  <c r="D23" i="74"/>
  <c r="D24" i="74"/>
  <c r="D25" i="74"/>
  <c r="D26" i="74"/>
  <c r="D27" i="74"/>
  <c r="D28" i="74"/>
  <c r="D22" i="74"/>
  <c r="D40" i="94"/>
  <c r="M40" i="94" s="1"/>
  <c r="D41" i="94"/>
  <c r="M41" i="94" s="1"/>
  <c r="D42" i="94"/>
  <c r="M42" i="94" s="1"/>
  <c r="D43" i="94"/>
  <c r="M43" i="94" s="1"/>
  <c r="D44" i="94"/>
  <c r="M44" i="94" s="1"/>
  <c r="D41" i="89"/>
  <c r="H10" i="89"/>
  <c r="I10" i="89"/>
  <c r="J10" i="89"/>
  <c r="H11" i="89"/>
  <c r="I11" i="89"/>
  <c r="J11" i="89"/>
  <c r="H12" i="89"/>
  <c r="I12" i="89"/>
  <c r="J12" i="89"/>
  <c r="H13" i="89"/>
  <c r="I13" i="89"/>
  <c r="J13" i="89"/>
  <c r="H14" i="89"/>
  <c r="I14" i="89"/>
  <c r="J14" i="89"/>
  <c r="H15" i="89"/>
  <c r="I15" i="89"/>
  <c r="J15" i="89"/>
  <c r="H16" i="89"/>
  <c r="I16" i="89"/>
  <c r="J16" i="89"/>
  <c r="H17" i="89"/>
  <c r="I17" i="89"/>
  <c r="J17" i="89"/>
  <c r="H18" i="89"/>
  <c r="I18" i="89"/>
  <c r="J18" i="89"/>
  <c r="H19" i="89"/>
  <c r="I19" i="89"/>
  <c r="J19" i="89"/>
  <c r="I9" i="89"/>
  <c r="J9" i="89"/>
  <c r="H9" i="89"/>
  <c r="C20" i="89"/>
  <c r="D20" i="89"/>
  <c r="E20" i="89"/>
  <c r="F20" i="89"/>
  <c r="I20" i="89" s="1"/>
  <c r="G20" i="89"/>
  <c r="J20" i="89" s="1"/>
  <c r="B20" i="89"/>
  <c r="H10" i="122"/>
  <c r="I10" i="122"/>
  <c r="H11" i="122"/>
  <c r="I11" i="122"/>
  <c r="H12" i="122"/>
  <c r="I12" i="122"/>
  <c r="H13" i="122"/>
  <c r="I13" i="122"/>
  <c r="H14" i="122"/>
  <c r="I14" i="122"/>
  <c r="H15" i="122"/>
  <c r="I15" i="122"/>
  <c r="H16" i="122"/>
  <c r="I16" i="122"/>
  <c r="H17" i="122"/>
  <c r="I17" i="122"/>
  <c r="H18" i="122"/>
  <c r="I18" i="122"/>
  <c r="H19" i="122"/>
  <c r="I19" i="122"/>
  <c r="H20" i="122"/>
  <c r="I20" i="122"/>
  <c r="H21" i="122"/>
  <c r="I21" i="122"/>
  <c r="I9" i="122"/>
  <c r="H9" i="122"/>
  <c r="D10" i="122"/>
  <c r="J10" i="122" s="1"/>
  <c r="D11" i="122"/>
  <c r="J11" i="122" s="1"/>
  <c r="D12" i="122"/>
  <c r="J12" i="122" s="1"/>
  <c r="D13" i="122"/>
  <c r="J13" i="122" s="1"/>
  <c r="D14" i="122"/>
  <c r="J14" i="122" s="1"/>
  <c r="D15" i="122"/>
  <c r="J15" i="122" s="1"/>
  <c r="D16" i="122"/>
  <c r="J16" i="122" s="1"/>
  <c r="D17" i="122"/>
  <c r="J17" i="122" s="1"/>
  <c r="D18" i="122"/>
  <c r="J18" i="122" s="1"/>
  <c r="D19" i="122"/>
  <c r="J19" i="122" s="1"/>
  <c r="D20" i="122"/>
  <c r="J20" i="122" s="1"/>
  <c r="D21" i="122"/>
  <c r="J21" i="122" s="1"/>
  <c r="D9" i="122"/>
  <c r="J9" i="122" s="1"/>
  <c r="D36" i="94"/>
  <c r="D37" i="94"/>
  <c r="D38" i="94"/>
  <c r="D39" i="94"/>
  <c r="M39" i="94" s="1"/>
  <c r="D35" i="94"/>
  <c r="H10" i="120"/>
  <c r="I10" i="120"/>
  <c r="J10" i="120"/>
  <c r="H11" i="120"/>
  <c r="I11" i="120"/>
  <c r="J11" i="120"/>
  <c r="H12" i="120"/>
  <c r="I12" i="120"/>
  <c r="J12" i="120"/>
  <c r="H13" i="120"/>
  <c r="I13" i="120"/>
  <c r="J13" i="120"/>
  <c r="H14" i="120"/>
  <c r="I14" i="120"/>
  <c r="J14" i="120"/>
  <c r="H15" i="120"/>
  <c r="I15" i="120"/>
  <c r="J15" i="120"/>
  <c r="H16" i="120"/>
  <c r="I16" i="120"/>
  <c r="J16" i="120"/>
  <c r="H17" i="120"/>
  <c r="I17" i="120"/>
  <c r="J17" i="120"/>
  <c r="H18" i="120"/>
  <c r="I18" i="120"/>
  <c r="J18" i="120"/>
  <c r="H19" i="120"/>
  <c r="I19" i="120"/>
  <c r="J19" i="120"/>
  <c r="H20" i="120"/>
  <c r="I20" i="120"/>
  <c r="J20" i="120"/>
  <c r="H21" i="120"/>
  <c r="I21" i="120"/>
  <c r="J21" i="120"/>
  <c r="H22" i="120"/>
  <c r="I22" i="120"/>
  <c r="J22" i="120"/>
  <c r="H23" i="120"/>
  <c r="I23" i="120"/>
  <c r="J23" i="120"/>
  <c r="I9" i="120"/>
  <c r="J9" i="120"/>
  <c r="H9" i="120"/>
  <c r="G27" i="94"/>
  <c r="D23" i="94"/>
  <c r="H10" i="83"/>
  <c r="I10" i="83"/>
  <c r="J10" i="83"/>
  <c r="H11" i="83"/>
  <c r="I11" i="83"/>
  <c r="J11" i="83"/>
  <c r="H12" i="83"/>
  <c r="I12" i="83"/>
  <c r="J12" i="83"/>
  <c r="H13" i="83"/>
  <c r="I13" i="83"/>
  <c r="J13" i="83"/>
  <c r="H14" i="83"/>
  <c r="I14" i="83"/>
  <c r="J14" i="83"/>
  <c r="H15" i="83"/>
  <c r="I15" i="83"/>
  <c r="J15" i="83"/>
  <c r="H16" i="83"/>
  <c r="I16" i="83"/>
  <c r="J16" i="83"/>
  <c r="H17" i="83"/>
  <c r="I17" i="83"/>
  <c r="J17" i="83"/>
  <c r="H18" i="83"/>
  <c r="I18" i="83"/>
  <c r="J18" i="83"/>
  <c r="H19" i="83"/>
  <c r="I19" i="83"/>
  <c r="J19" i="83"/>
  <c r="H20" i="83"/>
  <c r="I20" i="83"/>
  <c r="J20" i="83"/>
  <c r="H21" i="83"/>
  <c r="I21" i="83"/>
  <c r="J21" i="83"/>
  <c r="H22" i="83"/>
  <c r="I22" i="83"/>
  <c r="J22" i="83"/>
  <c r="H23" i="83"/>
  <c r="I23" i="83"/>
  <c r="J23" i="83"/>
  <c r="H24" i="83"/>
  <c r="I24" i="83"/>
  <c r="J24" i="83"/>
  <c r="H25" i="83"/>
  <c r="I25" i="83"/>
  <c r="J25" i="83"/>
  <c r="H26" i="83"/>
  <c r="I26" i="83"/>
  <c r="J26" i="83"/>
  <c r="I9" i="83"/>
  <c r="J9" i="83"/>
  <c r="H9" i="83"/>
  <c r="H20" i="89" l="1"/>
  <c r="W23" i="186"/>
  <c r="N89" i="186"/>
  <c r="S14" i="186"/>
  <c r="AB14" i="186" s="1"/>
  <c r="S13" i="186"/>
  <c r="AB13" i="186" s="1"/>
  <c r="N43" i="186"/>
  <c r="N49" i="186" s="1"/>
  <c r="E97" i="186"/>
  <c r="N96" i="186"/>
  <c r="H97" i="186"/>
  <c r="N97" i="186" s="1"/>
  <c r="H10" i="62"/>
  <c r="I10" i="62"/>
  <c r="J10" i="62"/>
  <c r="H11" i="62"/>
  <c r="I11" i="62"/>
  <c r="J11" i="62"/>
  <c r="H12" i="62"/>
  <c r="I12" i="62"/>
  <c r="J12" i="62"/>
  <c r="H13" i="62"/>
  <c r="I13" i="62"/>
  <c r="J13" i="62"/>
  <c r="H14" i="62"/>
  <c r="I14" i="62"/>
  <c r="J14" i="62"/>
  <c r="H15" i="62"/>
  <c r="I15" i="62"/>
  <c r="J15" i="62"/>
  <c r="H16" i="62"/>
  <c r="I16" i="62"/>
  <c r="J16" i="62"/>
  <c r="H17" i="62"/>
  <c r="I17" i="62"/>
  <c r="J17" i="62"/>
  <c r="H18" i="62"/>
  <c r="I18" i="62"/>
  <c r="J18" i="62"/>
  <c r="H19" i="62"/>
  <c r="I19" i="62"/>
  <c r="J19" i="62"/>
  <c r="H20" i="62"/>
  <c r="I20" i="62"/>
  <c r="J20" i="62"/>
  <c r="H21" i="62"/>
  <c r="I21" i="62"/>
  <c r="J21" i="62"/>
  <c r="H22" i="62"/>
  <c r="I22" i="62"/>
  <c r="J22" i="62"/>
  <c r="H23" i="62"/>
  <c r="I23" i="62"/>
  <c r="J23" i="62"/>
  <c r="H24" i="62"/>
  <c r="I24" i="62"/>
  <c r="J24" i="62"/>
  <c r="H25" i="62"/>
  <c r="I25" i="62"/>
  <c r="J25" i="62"/>
  <c r="H26" i="62"/>
  <c r="I26" i="62"/>
  <c r="J26" i="62"/>
  <c r="I9" i="62"/>
  <c r="J9" i="62"/>
  <c r="H9" i="62"/>
  <c r="I9" i="91"/>
  <c r="H9" i="91"/>
  <c r="H21" i="91"/>
  <c r="D9" i="91"/>
  <c r="D27" i="91" s="1"/>
  <c r="AB23" i="186" l="1"/>
  <c r="J9" i="91"/>
  <c r="H10" i="141" l="1"/>
  <c r="I10" i="141"/>
  <c r="H11" i="141"/>
  <c r="I11" i="141"/>
  <c r="H12" i="141"/>
  <c r="I12" i="141"/>
  <c r="H13" i="141"/>
  <c r="I13" i="141"/>
  <c r="H14" i="141"/>
  <c r="I14" i="141"/>
  <c r="H15" i="141"/>
  <c r="I15" i="141"/>
  <c r="H16" i="141"/>
  <c r="I16" i="141"/>
  <c r="H17" i="141"/>
  <c r="I17" i="141"/>
  <c r="H18" i="141"/>
  <c r="I18" i="141"/>
  <c r="H19" i="141"/>
  <c r="I19" i="141"/>
  <c r="H20" i="141"/>
  <c r="I20" i="141"/>
  <c r="H21" i="141"/>
  <c r="I21" i="141"/>
  <c r="H22" i="141"/>
  <c r="I22" i="141"/>
  <c r="H23" i="141"/>
  <c r="I23" i="141"/>
  <c r="H24" i="141"/>
  <c r="I24" i="141"/>
  <c r="H25" i="141"/>
  <c r="I25" i="141"/>
  <c r="H26" i="141"/>
  <c r="I26" i="141"/>
  <c r="H27" i="141"/>
  <c r="I27" i="141"/>
  <c r="H28" i="141"/>
  <c r="I28" i="141"/>
  <c r="H29" i="141"/>
  <c r="I29" i="141"/>
  <c r="H30" i="141"/>
  <c r="I30" i="141"/>
  <c r="H31" i="141"/>
  <c r="I31" i="141"/>
  <c r="I9" i="141"/>
  <c r="J9" i="141"/>
  <c r="H9" i="141"/>
  <c r="D10" i="94"/>
  <c r="D11" i="94"/>
  <c r="D12" i="94"/>
  <c r="D13" i="94"/>
  <c r="D15" i="94"/>
  <c r="D16" i="94"/>
  <c r="D17" i="94"/>
  <c r="D18" i="94"/>
  <c r="D19" i="94"/>
  <c r="D20" i="94"/>
  <c r="D21" i="94"/>
  <c r="D22" i="94"/>
  <c r="D24" i="94"/>
  <c r="D25" i="94"/>
  <c r="D26" i="94"/>
  <c r="D9" i="94"/>
  <c r="H10" i="97" l="1"/>
  <c r="I10" i="97"/>
  <c r="J10" i="97"/>
  <c r="H11" i="97"/>
  <c r="I11" i="97"/>
  <c r="J11" i="97"/>
  <c r="H12" i="97"/>
  <c r="I12" i="97"/>
  <c r="J12" i="97"/>
  <c r="H13" i="97"/>
  <c r="I13" i="97"/>
  <c r="J13" i="97"/>
  <c r="H14" i="97"/>
  <c r="I14" i="97"/>
  <c r="J14" i="97"/>
  <c r="H15" i="97"/>
  <c r="I15" i="97"/>
  <c r="J15" i="97"/>
  <c r="H16" i="97"/>
  <c r="I16" i="97"/>
  <c r="J16" i="97"/>
  <c r="H17" i="97"/>
  <c r="I17" i="97"/>
  <c r="J17" i="97"/>
  <c r="I9" i="97"/>
  <c r="J9" i="97"/>
  <c r="H9" i="97"/>
  <c r="C18" i="97"/>
  <c r="D18" i="97"/>
  <c r="E18" i="97"/>
  <c r="F18" i="97"/>
  <c r="I18" i="97" s="1"/>
  <c r="G18" i="97"/>
  <c r="J18" i="97" s="1"/>
  <c r="B18" i="97"/>
  <c r="H18" i="97" l="1"/>
  <c r="J92" i="94"/>
  <c r="J84" i="94" l="1"/>
  <c r="J85" i="94"/>
  <c r="J86" i="94"/>
  <c r="J87" i="94"/>
  <c r="J88" i="94"/>
  <c r="J89" i="94"/>
  <c r="J90" i="94"/>
  <c r="J91" i="94"/>
  <c r="J83" i="94"/>
  <c r="G84" i="94"/>
  <c r="G85" i="94"/>
  <c r="G86" i="94"/>
  <c r="G87" i="94"/>
  <c r="G88" i="94"/>
  <c r="G89" i="94"/>
  <c r="G90" i="94"/>
  <c r="G91" i="94"/>
  <c r="G92" i="94"/>
  <c r="G83" i="94"/>
  <c r="K84" i="94"/>
  <c r="L84" i="94"/>
  <c r="K85" i="94"/>
  <c r="L85" i="94"/>
  <c r="K86" i="94"/>
  <c r="L86" i="94"/>
  <c r="K87" i="94"/>
  <c r="L87" i="94"/>
  <c r="K88" i="94"/>
  <c r="L88" i="94"/>
  <c r="K89" i="94"/>
  <c r="L89" i="94"/>
  <c r="K90" i="94"/>
  <c r="L90" i="94"/>
  <c r="K91" i="94"/>
  <c r="L91" i="94"/>
  <c r="K92" i="94"/>
  <c r="L92" i="94"/>
  <c r="L83" i="94"/>
  <c r="K83" i="94"/>
  <c r="K59" i="94"/>
  <c r="L59" i="94"/>
  <c r="K60" i="94"/>
  <c r="L60" i="94"/>
  <c r="K61" i="94"/>
  <c r="L61" i="94"/>
  <c r="K62" i="94"/>
  <c r="L62" i="94"/>
  <c r="K63" i="94"/>
  <c r="L63" i="94"/>
  <c r="K64" i="94"/>
  <c r="L64" i="94"/>
  <c r="K65" i="94"/>
  <c r="L65" i="94"/>
  <c r="K66" i="94"/>
  <c r="L66" i="94"/>
  <c r="K67" i="94"/>
  <c r="L67" i="94"/>
  <c r="K68" i="94"/>
  <c r="L68" i="94"/>
  <c r="K69" i="94"/>
  <c r="L69" i="94"/>
  <c r="K70" i="94"/>
  <c r="L70" i="94"/>
  <c r="K71" i="94"/>
  <c r="L71" i="94"/>
  <c r="K72" i="94"/>
  <c r="L72" i="94"/>
  <c r="K73" i="94"/>
  <c r="L73" i="94"/>
  <c r="L58" i="94"/>
  <c r="K58" i="94"/>
  <c r="G59" i="94"/>
  <c r="G60" i="94"/>
  <c r="G61" i="94"/>
  <c r="G62" i="94"/>
  <c r="G63" i="94"/>
  <c r="G64" i="94"/>
  <c r="G65" i="94"/>
  <c r="G66" i="94"/>
  <c r="G67" i="94"/>
  <c r="G68" i="94"/>
  <c r="G69" i="94"/>
  <c r="G70" i="94"/>
  <c r="G71" i="94"/>
  <c r="G72" i="94"/>
  <c r="G73" i="94"/>
  <c r="G58" i="94"/>
  <c r="C93" i="94"/>
  <c r="E93" i="94"/>
  <c r="F93" i="94"/>
  <c r="L93" i="94" s="1"/>
  <c r="B93" i="94"/>
  <c r="D84" i="94"/>
  <c r="M84" i="94" s="1"/>
  <c r="D85" i="94"/>
  <c r="M85" i="94" s="1"/>
  <c r="D86" i="94"/>
  <c r="M86" i="94" s="1"/>
  <c r="D87" i="94"/>
  <c r="M87" i="94" s="1"/>
  <c r="D88" i="94"/>
  <c r="M88" i="94" s="1"/>
  <c r="D89" i="94"/>
  <c r="M89" i="94" s="1"/>
  <c r="D90" i="94"/>
  <c r="M90" i="94" s="1"/>
  <c r="D91" i="94"/>
  <c r="M91" i="94" s="1"/>
  <c r="D92" i="94"/>
  <c r="M92" i="94" s="1"/>
  <c r="D83" i="94"/>
  <c r="D59" i="94"/>
  <c r="D60" i="94"/>
  <c r="D61" i="94"/>
  <c r="D62" i="94"/>
  <c r="D63" i="94"/>
  <c r="D64" i="94"/>
  <c r="D65" i="94"/>
  <c r="D66" i="94"/>
  <c r="D67" i="94"/>
  <c r="D68" i="94"/>
  <c r="D69" i="94"/>
  <c r="D70" i="94"/>
  <c r="D71" i="94"/>
  <c r="D72" i="94"/>
  <c r="D73" i="94"/>
  <c r="D58" i="94"/>
  <c r="C48" i="94"/>
  <c r="D48" i="94"/>
  <c r="E48" i="94"/>
  <c r="F48" i="94"/>
  <c r="H48" i="94"/>
  <c r="I48" i="94"/>
  <c r="J48" i="94"/>
  <c r="G10" i="94"/>
  <c r="G11" i="94"/>
  <c r="G12" i="94"/>
  <c r="G13" i="94"/>
  <c r="G14" i="94"/>
  <c r="G15" i="94"/>
  <c r="G16" i="94"/>
  <c r="G17" i="94"/>
  <c r="G18" i="94"/>
  <c r="G19" i="94"/>
  <c r="G20" i="94"/>
  <c r="G21" i="94"/>
  <c r="G22" i="94"/>
  <c r="G23" i="94"/>
  <c r="G24" i="94"/>
  <c r="G25" i="94"/>
  <c r="G26" i="94"/>
  <c r="G9" i="94"/>
  <c r="K35" i="94"/>
  <c r="L35" i="94"/>
  <c r="M35" i="94"/>
  <c r="K36" i="94"/>
  <c r="L36" i="94"/>
  <c r="M36" i="94"/>
  <c r="K37" i="94"/>
  <c r="L37" i="94"/>
  <c r="M37" i="94"/>
  <c r="K38" i="94"/>
  <c r="L38" i="94"/>
  <c r="M38" i="94"/>
  <c r="K39" i="94"/>
  <c r="L39" i="94"/>
  <c r="K40" i="94"/>
  <c r="L40" i="94"/>
  <c r="K42" i="94"/>
  <c r="L42" i="94"/>
  <c r="K41" i="94"/>
  <c r="L41" i="94"/>
  <c r="K43" i="94"/>
  <c r="L43" i="94"/>
  <c r="K44" i="94"/>
  <c r="L44" i="94"/>
  <c r="K45" i="94"/>
  <c r="L45" i="94"/>
  <c r="M45" i="94"/>
  <c r="K46" i="94"/>
  <c r="L46" i="94"/>
  <c r="M46" i="94"/>
  <c r="K47" i="94"/>
  <c r="L47" i="94"/>
  <c r="M47" i="94"/>
  <c r="L34" i="94"/>
  <c r="M34" i="94"/>
  <c r="K34" i="94"/>
  <c r="K10" i="94"/>
  <c r="L10" i="94"/>
  <c r="M10" i="94" s="1"/>
  <c r="K11" i="94"/>
  <c r="L11" i="94"/>
  <c r="M11" i="94" s="1"/>
  <c r="K12" i="94"/>
  <c r="L12" i="94"/>
  <c r="M12" i="94" s="1"/>
  <c r="K13" i="94"/>
  <c r="L13" i="94"/>
  <c r="K14" i="94"/>
  <c r="L14" i="94"/>
  <c r="M14" i="94" s="1"/>
  <c r="K15" i="94"/>
  <c r="L15" i="94"/>
  <c r="K16" i="94"/>
  <c r="L16" i="94"/>
  <c r="K17" i="94"/>
  <c r="L17" i="94"/>
  <c r="K18" i="94"/>
  <c r="L18" i="94"/>
  <c r="M18" i="94" s="1"/>
  <c r="K19" i="94"/>
  <c r="L19" i="94"/>
  <c r="M19" i="94" s="1"/>
  <c r="K20" i="94"/>
  <c r="L20" i="94"/>
  <c r="M20" i="94" s="1"/>
  <c r="K21" i="94"/>
  <c r="L21" i="94"/>
  <c r="K22" i="94"/>
  <c r="L22" i="94"/>
  <c r="K23" i="94"/>
  <c r="L23" i="94"/>
  <c r="K24" i="94"/>
  <c r="L24" i="94"/>
  <c r="K25" i="94"/>
  <c r="L25" i="94"/>
  <c r="K26" i="94"/>
  <c r="L26" i="94"/>
  <c r="K27" i="94"/>
  <c r="L27" i="94"/>
  <c r="M27" i="94" s="1"/>
  <c r="K9" i="94"/>
  <c r="B48" i="94"/>
  <c r="G48" i="94" l="1"/>
  <c r="M58" i="94"/>
  <c r="M83" i="94"/>
  <c r="M72" i="94"/>
  <c r="M70" i="94"/>
  <c r="M68" i="94"/>
  <c r="M66" i="94"/>
  <c r="M64" i="94"/>
  <c r="M62" i="94"/>
  <c r="M60" i="94"/>
  <c r="M73" i="94"/>
  <c r="M71" i="94"/>
  <c r="M69" i="94"/>
  <c r="M67" i="94"/>
  <c r="M65" i="94"/>
  <c r="M63" i="94"/>
  <c r="M61" i="94"/>
  <c r="M59" i="94"/>
  <c r="D93" i="94"/>
  <c r="G93" i="94"/>
  <c r="K93" i="94"/>
  <c r="M16" i="94"/>
  <c r="M15" i="94"/>
  <c r="M26" i="94"/>
  <c r="M25" i="94"/>
  <c r="M24" i="94"/>
  <c r="M23" i="94"/>
  <c r="M22" i="94"/>
  <c r="M21" i="94"/>
  <c r="M17" i="94"/>
  <c r="M13" i="94"/>
  <c r="K48" i="94"/>
  <c r="M93" i="94" l="1"/>
  <c r="I9" i="183" l="1"/>
  <c r="I10" i="183" s="1"/>
  <c r="I11" i="183" s="1"/>
  <c r="J9" i="183"/>
  <c r="H9" i="183"/>
  <c r="J10" i="183"/>
  <c r="J11" i="183" s="1"/>
  <c r="C11" i="183"/>
  <c r="D11" i="183"/>
  <c r="E11" i="183"/>
  <c r="F11" i="183"/>
  <c r="G11" i="183"/>
  <c r="H11" i="183"/>
  <c r="B11" i="183"/>
  <c r="D9" i="183"/>
  <c r="D10" i="183"/>
  <c r="C10" i="183"/>
  <c r="B10" i="183"/>
  <c r="H10" i="183"/>
  <c r="H10" i="181"/>
  <c r="I10" i="181"/>
  <c r="J10" i="181"/>
  <c r="I9" i="181"/>
  <c r="J9" i="181"/>
  <c r="H9" i="181"/>
  <c r="D10" i="181"/>
  <c r="D9" i="181"/>
  <c r="C12" i="181"/>
  <c r="C11" i="181"/>
  <c r="D11" i="181"/>
  <c r="D12" i="181" s="1"/>
  <c r="E11" i="181"/>
  <c r="E12" i="181" s="1"/>
  <c r="F11" i="181"/>
  <c r="F12" i="181" s="1"/>
  <c r="G11" i="181"/>
  <c r="G12" i="181" s="1"/>
  <c r="H11" i="181"/>
  <c r="H12" i="181" s="1"/>
  <c r="I11" i="181"/>
  <c r="I12" i="181" s="1"/>
  <c r="J11" i="181"/>
  <c r="J12" i="181" s="1"/>
  <c r="B11" i="181"/>
  <c r="B12" i="181" s="1"/>
  <c r="C13" i="134"/>
  <c r="D13" i="134"/>
  <c r="E13" i="134"/>
  <c r="F13" i="134"/>
  <c r="G13" i="134"/>
  <c r="H13" i="134"/>
  <c r="I13" i="134"/>
  <c r="J13" i="134"/>
  <c r="C12" i="134"/>
  <c r="D12" i="134"/>
  <c r="E12" i="134"/>
  <c r="F12" i="134"/>
  <c r="G12" i="134"/>
  <c r="H12" i="134"/>
  <c r="I12" i="134"/>
  <c r="J12" i="134"/>
  <c r="B13" i="134"/>
  <c r="B12" i="134"/>
  <c r="H10" i="134"/>
  <c r="I10" i="134"/>
  <c r="J10" i="134"/>
  <c r="H11" i="134"/>
  <c r="I11" i="134"/>
  <c r="I9" i="134"/>
  <c r="J9" i="134"/>
  <c r="H9" i="134"/>
  <c r="D10" i="134"/>
  <c r="D11" i="134"/>
  <c r="J11" i="134" s="1"/>
  <c r="D9" i="134"/>
  <c r="C21" i="99" l="1"/>
  <c r="D21" i="99"/>
  <c r="E21" i="99"/>
  <c r="F21" i="99"/>
  <c r="G21" i="99"/>
  <c r="H21" i="99"/>
  <c r="I21" i="99"/>
  <c r="J21" i="99"/>
  <c r="B21" i="99"/>
  <c r="C14" i="99"/>
  <c r="D14" i="99"/>
  <c r="E14" i="99"/>
  <c r="F14" i="99"/>
  <c r="G14" i="99"/>
  <c r="H14" i="99"/>
  <c r="I14" i="99"/>
  <c r="J14" i="99"/>
  <c r="B14" i="99"/>
  <c r="G10" i="99"/>
  <c r="G11" i="99"/>
  <c r="G12" i="99"/>
  <c r="G13" i="99"/>
  <c r="G9" i="99"/>
  <c r="H10" i="99"/>
  <c r="I10" i="99"/>
  <c r="J10" i="99"/>
  <c r="H11" i="99"/>
  <c r="I11" i="99"/>
  <c r="J11" i="99"/>
  <c r="H12" i="99"/>
  <c r="I12" i="99"/>
  <c r="J12" i="99"/>
  <c r="H13" i="99"/>
  <c r="I13" i="99"/>
  <c r="J13" i="99"/>
  <c r="I9" i="99"/>
  <c r="J9" i="99"/>
  <c r="H9" i="99"/>
  <c r="C57" i="78"/>
  <c r="D57" i="78"/>
  <c r="E57" i="78"/>
  <c r="F57" i="78"/>
  <c r="G57" i="78"/>
  <c r="H57" i="78"/>
  <c r="I57" i="78"/>
  <c r="J57" i="78"/>
  <c r="B57" i="78"/>
  <c r="D45" i="78"/>
  <c r="D46" i="78"/>
  <c r="D47" i="78"/>
  <c r="D48" i="78"/>
  <c r="D49" i="78"/>
  <c r="D50" i="78"/>
  <c r="D51" i="78"/>
  <c r="D52" i="78"/>
  <c r="D53" i="78"/>
  <c r="D54" i="78"/>
  <c r="D55" i="78"/>
  <c r="D56" i="78"/>
  <c r="D44" i="78"/>
  <c r="H26" i="179" l="1"/>
  <c r="I26" i="179"/>
  <c r="J26" i="179"/>
  <c r="H27" i="179"/>
  <c r="I27" i="179"/>
  <c r="J27" i="179"/>
  <c r="H28" i="179"/>
  <c r="I28" i="179"/>
  <c r="J28" i="179"/>
  <c r="H29" i="179"/>
  <c r="I29" i="179"/>
  <c r="J29" i="179"/>
  <c r="H30" i="179"/>
  <c r="I30" i="179"/>
  <c r="J30" i="179"/>
  <c r="H31" i="179"/>
  <c r="I31" i="179"/>
  <c r="J31" i="179"/>
  <c r="I25" i="179"/>
  <c r="J25" i="179"/>
  <c r="H25" i="179"/>
  <c r="H10" i="179"/>
  <c r="I10" i="179"/>
  <c r="J10" i="179"/>
  <c r="H11" i="179"/>
  <c r="I11" i="179"/>
  <c r="J11" i="179"/>
  <c r="H12" i="179"/>
  <c r="I12" i="179"/>
  <c r="J12" i="179"/>
  <c r="H13" i="179"/>
  <c r="I13" i="179"/>
  <c r="J13" i="179"/>
  <c r="H14" i="179"/>
  <c r="I14" i="179"/>
  <c r="J14" i="179"/>
  <c r="H15" i="179"/>
  <c r="I15" i="179"/>
  <c r="J15" i="179"/>
  <c r="H16" i="179"/>
  <c r="I16" i="179"/>
  <c r="J16" i="179"/>
  <c r="H17" i="179"/>
  <c r="I17" i="179"/>
  <c r="J17" i="179"/>
  <c r="H18" i="179"/>
  <c r="I18" i="179"/>
  <c r="J18" i="179"/>
  <c r="H19" i="179"/>
  <c r="I19" i="179"/>
  <c r="J19" i="179"/>
  <c r="H20" i="179"/>
  <c r="I20" i="179"/>
  <c r="J20" i="179"/>
  <c r="H21" i="179"/>
  <c r="I21" i="179"/>
  <c r="J21" i="179"/>
  <c r="H22" i="179"/>
  <c r="I22" i="179"/>
  <c r="J22" i="179"/>
  <c r="I9" i="179"/>
  <c r="J9" i="179"/>
  <c r="H9" i="179"/>
  <c r="C32" i="179"/>
  <c r="I32" i="179" s="1"/>
  <c r="D32" i="179"/>
  <c r="J32" i="179" s="1"/>
  <c r="E33" i="179"/>
  <c r="B32" i="179"/>
  <c r="H32" i="179" s="1"/>
  <c r="C23" i="179"/>
  <c r="I23" i="179" s="1"/>
  <c r="D23" i="179"/>
  <c r="J23" i="179" s="1"/>
  <c r="F33" i="179"/>
  <c r="G33" i="179"/>
  <c r="C33" i="179" l="1"/>
  <c r="D33" i="179"/>
  <c r="B23" i="179"/>
  <c r="H23" i="179" s="1"/>
  <c r="J33" i="179"/>
  <c r="I33" i="179"/>
  <c r="B33" i="179" l="1"/>
  <c r="H33" i="179"/>
  <c r="C22" i="39" l="1"/>
  <c r="D22" i="39"/>
  <c r="E22" i="39"/>
  <c r="F22" i="39"/>
  <c r="G22" i="39"/>
  <c r="H22" i="39"/>
  <c r="I22" i="39"/>
  <c r="B22" i="39"/>
  <c r="B26" i="39"/>
  <c r="C26" i="39"/>
  <c r="D26" i="39"/>
  <c r="E26" i="39"/>
  <c r="F26" i="39"/>
  <c r="G26" i="39"/>
  <c r="H26" i="39"/>
  <c r="I26" i="39"/>
  <c r="I36" i="39"/>
  <c r="J36" i="39"/>
  <c r="H36" i="39"/>
  <c r="C37" i="39"/>
  <c r="C38" i="39" s="1"/>
  <c r="C39" i="39" s="1"/>
  <c r="D37" i="39"/>
  <c r="D38" i="39" s="1"/>
  <c r="D39" i="39" s="1"/>
  <c r="E37" i="39"/>
  <c r="H37" i="39" s="1"/>
  <c r="F37" i="39"/>
  <c r="I37" i="39" s="1"/>
  <c r="G37" i="39"/>
  <c r="J37" i="39" s="1"/>
  <c r="B37" i="39"/>
  <c r="B38" i="39" s="1"/>
  <c r="B39" i="39" s="1"/>
  <c r="H11" i="39"/>
  <c r="J11" i="39" s="1"/>
  <c r="I11" i="39"/>
  <c r="H12" i="39"/>
  <c r="J12" i="39" s="1"/>
  <c r="I12" i="39"/>
  <c r="H13" i="39"/>
  <c r="J13" i="39" s="1"/>
  <c r="I13" i="39"/>
  <c r="H14" i="39"/>
  <c r="J14" i="39" s="1"/>
  <c r="I14" i="39"/>
  <c r="H15" i="39"/>
  <c r="J15" i="39" s="1"/>
  <c r="I15" i="39"/>
  <c r="H16" i="39"/>
  <c r="J16" i="39" s="1"/>
  <c r="I16" i="39"/>
  <c r="H17" i="39"/>
  <c r="J17" i="39" s="1"/>
  <c r="I17" i="39"/>
  <c r="H18" i="39"/>
  <c r="J18" i="39" s="1"/>
  <c r="I18" i="39"/>
  <c r="H19" i="39"/>
  <c r="J19" i="39" s="1"/>
  <c r="I19" i="39"/>
  <c r="H20" i="39"/>
  <c r="J20" i="39" s="1"/>
  <c r="I20" i="39"/>
  <c r="H21" i="39"/>
  <c r="J21" i="39" s="1"/>
  <c r="I21" i="39"/>
  <c r="H23" i="39"/>
  <c r="J23" i="39" s="1"/>
  <c r="I23" i="39"/>
  <c r="H24" i="39"/>
  <c r="J24" i="39" s="1"/>
  <c r="I24" i="39"/>
  <c r="I10" i="39"/>
  <c r="H10" i="39"/>
  <c r="C25" i="39"/>
  <c r="I25" i="39" s="1"/>
  <c r="D25" i="39"/>
  <c r="B25" i="39"/>
  <c r="H25" i="39" s="1"/>
  <c r="J25" i="39" s="1"/>
  <c r="H115" i="130"/>
  <c r="I115" i="130"/>
  <c r="J115" i="130"/>
  <c r="H116" i="130"/>
  <c r="I116" i="130"/>
  <c r="J116" i="130"/>
  <c r="H117" i="130"/>
  <c r="I117" i="130"/>
  <c r="J117" i="130"/>
  <c r="H118" i="130"/>
  <c r="I118" i="130"/>
  <c r="J118" i="130"/>
  <c r="H119" i="130"/>
  <c r="I119" i="130"/>
  <c r="J119" i="130"/>
  <c r="H120" i="130"/>
  <c r="I120" i="130"/>
  <c r="J120" i="130"/>
  <c r="H121" i="130"/>
  <c r="I121" i="130"/>
  <c r="J121" i="130"/>
  <c r="H122" i="130"/>
  <c r="I122" i="130"/>
  <c r="J122" i="130"/>
  <c r="H123" i="130"/>
  <c r="I123" i="130"/>
  <c r="J123" i="130"/>
  <c r="H124" i="130"/>
  <c r="I124" i="130"/>
  <c r="J124" i="130"/>
  <c r="H125" i="130"/>
  <c r="I125" i="130"/>
  <c r="J125" i="130"/>
  <c r="H126" i="130"/>
  <c r="I126" i="130"/>
  <c r="J126" i="130"/>
  <c r="H127" i="130"/>
  <c r="I127" i="130"/>
  <c r="J127" i="130"/>
  <c r="I114" i="130"/>
  <c r="J114" i="130"/>
  <c r="H114" i="130"/>
  <c r="H88" i="130"/>
  <c r="I88" i="130"/>
  <c r="J88" i="130"/>
  <c r="H89" i="130"/>
  <c r="I89" i="130"/>
  <c r="J89" i="130"/>
  <c r="H90" i="130"/>
  <c r="I90" i="130"/>
  <c r="J90" i="130"/>
  <c r="H91" i="130"/>
  <c r="I91" i="130"/>
  <c r="J91" i="130"/>
  <c r="H92" i="130"/>
  <c r="I92" i="130"/>
  <c r="J92" i="130"/>
  <c r="H93" i="130"/>
  <c r="I93" i="130"/>
  <c r="J93" i="130"/>
  <c r="H94" i="130"/>
  <c r="I94" i="130"/>
  <c r="J94" i="130"/>
  <c r="H95" i="130"/>
  <c r="I95" i="130"/>
  <c r="J95" i="130"/>
  <c r="H96" i="130"/>
  <c r="I96" i="130"/>
  <c r="J96" i="130"/>
  <c r="H97" i="130"/>
  <c r="I97" i="130"/>
  <c r="J97" i="130"/>
  <c r="H98" i="130"/>
  <c r="I98" i="130"/>
  <c r="J98" i="130"/>
  <c r="H99" i="130"/>
  <c r="I99" i="130"/>
  <c r="J99" i="130"/>
  <c r="H100" i="130"/>
  <c r="I100" i="130"/>
  <c r="J100" i="130"/>
  <c r="H101" i="130"/>
  <c r="I101" i="130"/>
  <c r="J101" i="130"/>
  <c r="H102" i="130"/>
  <c r="I102" i="130"/>
  <c r="J102" i="130"/>
  <c r="H103" i="130"/>
  <c r="I103" i="130"/>
  <c r="J103" i="130"/>
  <c r="H104" i="130"/>
  <c r="I104" i="130"/>
  <c r="J104" i="130"/>
  <c r="I87" i="130"/>
  <c r="J87" i="130"/>
  <c r="H87" i="130"/>
  <c r="H71" i="130"/>
  <c r="I71" i="130"/>
  <c r="J71" i="130"/>
  <c r="H72" i="130"/>
  <c r="I72" i="130"/>
  <c r="J72" i="130"/>
  <c r="H73" i="130"/>
  <c r="I73" i="130"/>
  <c r="J73" i="130"/>
  <c r="H74" i="130"/>
  <c r="I74" i="130"/>
  <c r="J74" i="130"/>
  <c r="H75" i="130"/>
  <c r="I75" i="130"/>
  <c r="J75" i="130"/>
  <c r="H76" i="130"/>
  <c r="I76" i="130"/>
  <c r="J76" i="130"/>
  <c r="H77" i="130"/>
  <c r="I77" i="130"/>
  <c r="J77" i="130"/>
  <c r="H78" i="130"/>
  <c r="I78" i="130"/>
  <c r="J78" i="130"/>
  <c r="H79" i="130"/>
  <c r="I79" i="130"/>
  <c r="J79" i="130"/>
  <c r="I70" i="130"/>
  <c r="J70" i="130"/>
  <c r="H70" i="130"/>
  <c r="C128" i="130"/>
  <c r="D128" i="130"/>
  <c r="E128" i="130"/>
  <c r="F128" i="130"/>
  <c r="I128" i="130" s="1"/>
  <c r="G128" i="130"/>
  <c r="B128" i="130"/>
  <c r="G62" i="130"/>
  <c r="G68" i="130" s="1"/>
  <c r="G38" i="39" l="1"/>
  <c r="G39" i="39" s="1"/>
  <c r="E38" i="39"/>
  <c r="E39" i="39" s="1"/>
  <c r="F38" i="39"/>
  <c r="F39" i="39" s="1"/>
  <c r="H38" i="39"/>
  <c r="H39" i="39" s="1"/>
  <c r="J10" i="39"/>
  <c r="J22" i="39" s="1"/>
  <c r="J26" i="39" s="1"/>
  <c r="J128" i="130"/>
  <c r="H128" i="130"/>
  <c r="I38" i="39" l="1"/>
  <c r="I39" i="39" s="1"/>
  <c r="J38" i="39"/>
  <c r="J39" i="39"/>
  <c r="J65" i="130" l="1"/>
  <c r="J66" i="130"/>
  <c r="J67" i="130"/>
  <c r="I65" i="130"/>
  <c r="I66" i="130"/>
  <c r="I67" i="130"/>
  <c r="H65" i="130"/>
  <c r="H66" i="130"/>
  <c r="H67" i="130"/>
  <c r="H64" i="130"/>
  <c r="H61" i="130"/>
  <c r="I61" i="130"/>
  <c r="J61" i="130"/>
  <c r="H62" i="130"/>
  <c r="I62" i="130"/>
  <c r="J62" i="130"/>
  <c r="H63" i="130"/>
  <c r="I63" i="130"/>
  <c r="J63" i="130"/>
  <c r="I64" i="130"/>
  <c r="J64" i="130"/>
  <c r="I60" i="130"/>
  <c r="J60" i="130"/>
  <c r="H60" i="130"/>
  <c r="E129" i="130"/>
  <c r="F129" i="130"/>
  <c r="G129" i="130"/>
  <c r="H32" i="130"/>
  <c r="I32" i="130"/>
  <c r="J32" i="130"/>
  <c r="H33" i="130"/>
  <c r="I33" i="130"/>
  <c r="J33" i="130"/>
  <c r="H34" i="130"/>
  <c r="I34" i="130"/>
  <c r="J34" i="130"/>
  <c r="H35" i="130"/>
  <c r="I35" i="130"/>
  <c r="J35" i="130"/>
  <c r="H36" i="130"/>
  <c r="I36" i="130"/>
  <c r="J36" i="130"/>
  <c r="H37" i="130"/>
  <c r="I37" i="130"/>
  <c r="J37" i="130"/>
  <c r="H39" i="130"/>
  <c r="I39" i="130"/>
  <c r="J39" i="130"/>
  <c r="H40" i="130"/>
  <c r="I40" i="130"/>
  <c r="J40" i="130"/>
  <c r="H41" i="130"/>
  <c r="I41" i="130"/>
  <c r="J41" i="130"/>
  <c r="H42" i="130"/>
  <c r="I42" i="130"/>
  <c r="J42" i="130"/>
  <c r="H43" i="130"/>
  <c r="I43" i="130"/>
  <c r="J43" i="130"/>
  <c r="H44" i="130"/>
  <c r="I44" i="130"/>
  <c r="J44" i="130"/>
  <c r="H45" i="130"/>
  <c r="I45" i="130"/>
  <c r="J45" i="130"/>
  <c r="H48" i="130"/>
  <c r="I48" i="130"/>
  <c r="J48" i="130"/>
  <c r="H49" i="130"/>
  <c r="I49" i="130"/>
  <c r="J49" i="130"/>
  <c r="I31" i="130"/>
  <c r="J31" i="130"/>
  <c r="H31" i="130"/>
  <c r="C129" i="130"/>
  <c r="B129" i="130"/>
  <c r="H129" i="130" l="1"/>
  <c r="I129" i="130"/>
  <c r="H10" i="128"/>
  <c r="I10" i="128"/>
  <c r="J10" i="128"/>
  <c r="H11" i="128"/>
  <c r="I11" i="128"/>
  <c r="J11" i="128"/>
  <c r="H12" i="128"/>
  <c r="I12" i="128"/>
  <c r="J12" i="128"/>
  <c r="H13" i="128"/>
  <c r="I13" i="128"/>
  <c r="J13" i="128"/>
  <c r="H15" i="128"/>
  <c r="I15" i="128"/>
  <c r="J15" i="128"/>
  <c r="H16" i="128"/>
  <c r="I16" i="128"/>
  <c r="J16" i="128"/>
  <c r="H17" i="128"/>
  <c r="I17" i="128"/>
  <c r="J17" i="128"/>
  <c r="H18" i="128"/>
  <c r="I18" i="128"/>
  <c r="J18" i="128"/>
  <c r="H21" i="128"/>
  <c r="I21" i="128"/>
  <c r="J21" i="128"/>
  <c r="H22" i="128"/>
  <c r="I22" i="128"/>
  <c r="J22" i="128"/>
  <c r="H23" i="128"/>
  <c r="I23" i="128"/>
  <c r="J23" i="128"/>
  <c r="H24" i="128"/>
  <c r="I24" i="128"/>
  <c r="J24" i="128"/>
  <c r="H25" i="128"/>
  <c r="I25" i="128"/>
  <c r="J25" i="128"/>
  <c r="I9" i="128"/>
  <c r="J9" i="128"/>
  <c r="H9" i="128"/>
  <c r="C19" i="128"/>
  <c r="I19" i="128" s="1"/>
  <c r="D19" i="128"/>
  <c r="B19" i="128"/>
  <c r="H19" i="128" s="1"/>
  <c r="C26" i="128"/>
  <c r="I26" i="128" s="1"/>
  <c r="D26" i="128"/>
  <c r="J26" i="128" s="1"/>
  <c r="B26" i="128"/>
  <c r="H26" i="128" s="1"/>
  <c r="C14" i="128"/>
  <c r="I14" i="128" s="1"/>
  <c r="D14" i="128"/>
  <c r="J14" i="128" s="1"/>
  <c r="B14" i="128"/>
  <c r="H14" i="128" s="1"/>
  <c r="H23" i="74"/>
  <c r="I23" i="74"/>
  <c r="J23" i="74"/>
  <c r="H24" i="74"/>
  <c r="I24" i="74"/>
  <c r="J24" i="74"/>
  <c r="H25" i="74"/>
  <c r="I25" i="74"/>
  <c r="J25" i="74"/>
  <c r="H26" i="74"/>
  <c r="I26" i="74"/>
  <c r="J26" i="74"/>
  <c r="I22" i="74"/>
  <c r="J22" i="74"/>
  <c r="H22" i="74"/>
  <c r="C27" i="74"/>
  <c r="I27" i="74" s="1"/>
  <c r="J27" i="74"/>
  <c r="B27" i="74"/>
  <c r="H27" i="74" s="1"/>
  <c r="H10" i="74"/>
  <c r="I10" i="74"/>
  <c r="J10" i="74"/>
  <c r="H11" i="74"/>
  <c r="I11" i="74"/>
  <c r="J11" i="74"/>
  <c r="H12" i="74"/>
  <c r="I12" i="74"/>
  <c r="J12" i="74"/>
  <c r="H13" i="74"/>
  <c r="I13" i="74"/>
  <c r="J13" i="74"/>
  <c r="H14" i="74"/>
  <c r="I14" i="74"/>
  <c r="J14" i="74"/>
  <c r="H15" i="74"/>
  <c r="I15" i="74"/>
  <c r="J15" i="74"/>
  <c r="H16" i="74"/>
  <c r="I16" i="74"/>
  <c r="J16" i="74"/>
  <c r="H17" i="74"/>
  <c r="I17" i="74"/>
  <c r="J17" i="74"/>
  <c r="H18" i="74"/>
  <c r="I18" i="74"/>
  <c r="J18" i="74"/>
  <c r="H19" i="74"/>
  <c r="I19" i="74"/>
  <c r="J19" i="74"/>
  <c r="I9" i="74"/>
  <c r="J9" i="74"/>
  <c r="H9" i="74"/>
  <c r="C20" i="74"/>
  <c r="I20" i="74" s="1"/>
  <c r="D20" i="74"/>
  <c r="J20" i="74" s="1"/>
  <c r="B20" i="74"/>
  <c r="H20" i="74" s="1"/>
  <c r="H37" i="89"/>
  <c r="I37" i="89"/>
  <c r="J37" i="89"/>
  <c r="H38" i="89"/>
  <c r="I38" i="89"/>
  <c r="J38" i="89"/>
  <c r="H39" i="89"/>
  <c r="I39" i="89"/>
  <c r="J39" i="89"/>
  <c r="H40" i="89"/>
  <c r="I40" i="89"/>
  <c r="J40" i="89"/>
  <c r="H41" i="89"/>
  <c r="I41" i="89"/>
  <c r="J41" i="89"/>
  <c r="H42" i="89"/>
  <c r="I42" i="89"/>
  <c r="J42" i="89"/>
  <c r="H43" i="89"/>
  <c r="I43" i="89"/>
  <c r="J43" i="89"/>
  <c r="H44" i="89"/>
  <c r="I44" i="89"/>
  <c r="J44" i="89"/>
  <c r="H45" i="89"/>
  <c r="I45" i="89"/>
  <c r="J45" i="89"/>
  <c r="H47" i="89"/>
  <c r="I47" i="89"/>
  <c r="J47" i="89"/>
  <c r="H48" i="89"/>
  <c r="I48" i="89"/>
  <c r="J48" i="89"/>
  <c r="I36" i="89"/>
  <c r="J36" i="89"/>
  <c r="H36" i="89"/>
  <c r="C46" i="89"/>
  <c r="I46" i="89" s="1"/>
  <c r="D46" i="89"/>
  <c r="D49" i="89" s="1"/>
  <c r="B46" i="89"/>
  <c r="H46" i="89" s="1"/>
  <c r="H21" i="89"/>
  <c r="I21" i="89"/>
  <c r="J21" i="89"/>
  <c r="H22" i="89"/>
  <c r="I22" i="89"/>
  <c r="J22" i="89"/>
  <c r="H23" i="89"/>
  <c r="I23" i="89"/>
  <c r="J23" i="89"/>
  <c r="H24" i="89"/>
  <c r="I24" i="89"/>
  <c r="J24" i="89"/>
  <c r="H25" i="89"/>
  <c r="I25" i="89"/>
  <c r="J25" i="89"/>
  <c r="C26" i="89"/>
  <c r="D26" i="89"/>
  <c r="E26" i="89"/>
  <c r="F26" i="89"/>
  <c r="I26" i="89" s="1"/>
  <c r="G26" i="89"/>
  <c r="B26" i="89"/>
  <c r="D20" i="128" l="1"/>
  <c r="J20" i="128" s="1"/>
  <c r="B20" i="128"/>
  <c r="H20" i="128" s="1"/>
  <c r="C20" i="128"/>
  <c r="I20" i="128" s="1"/>
  <c r="J19" i="128"/>
  <c r="B28" i="74"/>
  <c r="H28" i="74" s="1"/>
  <c r="C28" i="74"/>
  <c r="I28" i="74" s="1"/>
  <c r="J28" i="74"/>
  <c r="B27" i="89"/>
  <c r="H26" i="89"/>
  <c r="J49" i="89"/>
  <c r="B49" i="89"/>
  <c r="C49" i="89"/>
  <c r="J46" i="89"/>
  <c r="D27" i="89"/>
  <c r="D50" i="89" s="1"/>
  <c r="C27" i="89"/>
  <c r="G27" i="89"/>
  <c r="E27" i="89"/>
  <c r="F27" i="89"/>
  <c r="J26" i="89"/>
  <c r="B50" i="89" l="1"/>
  <c r="H27" i="89"/>
  <c r="E50" i="89"/>
  <c r="I27" i="89"/>
  <c r="F50" i="89"/>
  <c r="J27" i="89"/>
  <c r="G50" i="89"/>
  <c r="J50" i="89" s="1"/>
  <c r="I49" i="89"/>
  <c r="C50" i="89"/>
  <c r="I50" i="89" s="1"/>
  <c r="H49" i="89"/>
  <c r="H50" i="89"/>
  <c r="H21" i="126" l="1"/>
  <c r="I21" i="126"/>
  <c r="J21" i="126"/>
  <c r="H22" i="126"/>
  <c r="I22" i="126"/>
  <c r="J22" i="126"/>
  <c r="H23" i="126"/>
  <c r="I23" i="126"/>
  <c r="J23" i="126"/>
  <c r="I20" i="126"/>
  <c r="J20" i="126"/>
  <c r="H20" i="126"/>
  <c r="H10" i="126"/>
  <c r="I10" i="126"/>
  <c r="J10" i="126"/>
  <c r="H11" i="126"/>
  <c r="I11" i="126"/>
  <c r="J11" i="126"/>
  <c r="H12" i="126"/>
  <c r="I12" i="126"/>
  <c r="J12" i="126"/>
  <c r="H13" i="126"/>
  <c r="I13" i="126"/>
  <c r="J13" i="126"/>
  <c r="H14" i="126"/>
  <c r="I14" i="126"/>
  <c r="J14" i="126"/>
  <c r="H15" i="126"/>
  <c r="I15" i="126"/>
  <c r="J15" i="126"/>
  <c r="H16" i="126"/>
  <c r="I16" i="126"/>
  <c r="J16" i="126"/>
  <c r="H17" i="126"/>
  <c r="I17" i="126"/>
  <c r="J17" i="126"/>
  <c r="I9" i="126"/>
  <c r="J9" i="126"/>
  <c r="H9" i="126"/>
  <c r="C24" i="126"/>
  <c r="I24" i="126" s="1"/>
  <c r="D24" i="126"/>
  <c r="J24" i="126" s="1"/>
  <c r="B24" i="126"/>
  <c r="H24" i="126" s="1"/>
  <c r="C18" i="126"/>
  <c r="I18" i="126" s="1"/>
  <c r="D18" i="126"/>
  <c r="J18" i="126" s="1"/>
  <c r="B18" i="126"/>
  <c r="H18" i="126" s="1"/>
  <c r="H26" i="124"/>
  <c r="I26" i="124"/>
  <c r="J26" i="124"/>
  <c r="H27" i="124"/>
  <c r="I27" i="124"/>
  <c r="J27" i="124"/>
  <c r="H28" i="124"/>
  <c r="I28" i="124"/>
  <c r="J28" i="124"/>
  <c r="H29" i="124"/>
  <c r="I29" i="124"/>
  <c r="J29" i="124"/>
  <c r="I25" i="124"/>
  <c r="J25" i="124"/>
  <c r="H25" i="124"/>
  <c r="C30" i="124"/>
  <c r="I30" i="124" s="1"/>
  <c r="D30" i="124"/>
  <c r="J30" i="124" s="1"/>
  <c r="B30" i="124"/>
  <c r="H30" i="124" s="1"/>
  <c r="H10" i="124"/>
  <c r="I10" i="124"/>
  <c r="J10" i="124"/>
  <c r="H11" i="124"/>
  <c r="I11" i="124"/>
  <c r="J11" i="124"/>
  <c r="H12" i="124"/>
  <c r="I12" i="124"/>
  <c r="J12" i="124"/>
  <c r="H13" i="124"/>
  <c r="I13" i="124"/>
  <c r="J13" i="124"/>
  <c r="H14" i="124"/>
  <c r="I14" i="124"/>
  <c r="J14" i="124"/>
  <c r="H15" i="124"/>
  <c r="I15" i="124"/>
  <c r="J15" i="124"/>
  <c r="H16" i="124"/>
  <c r="I16" i="124"/>
  <c r="J16" i="124"/>
  <c r="H17" i="124"/>
  <c r="I17" i="124"/>
  <c r="J17" i="124"/>
  <c r="H18" i="124"/>
  <c r="I18" i="124"/>
  <c r="J18" i="124"/>
  <c r="H19" i="124"/>
  <c r="I19" i="124"/>
  <c r="J19" i="124"/>
  <c r="H20" i="124"/>
  <c r="I20" i="124"/>
  <c r="J20" i="124"/>
  <c r="H21" i="124"/>
  <c r="I21" i="124"/>
  <c r="J21" i="124"/>
  <c r="H22" i="124"/>
  <c r="I22" i="124"/>
  <c r="J22" i="124"/>
  <c r="J23" i="124"/>
  <c r="I9" i="124"/>
  <c r="J9" i="124"/>
  <c r="H9" i="124"/>
  <c r="C23" i="124"/>
  <c r="I23" i="124" s="1"/>
  <c r="D23" i="124"/>
  <c r="B23" i="124"/>
  <c r="H23" i="124" s="1"/>
  <c r="J25" i="122"/>
  <c r="J26" i="122"/>
  <c r="J27" i="122"/>
  <c r="I25" i="122"/>
  <c r="I26" i="122"/>
  <c r="I27" i="122"/>
  <c r="H25" i="122"/>
  <c r="H26" i="122"/>
  <c r="H27" i="122"/>
  <c r="C28" i="122"/>
  <c r="D28" i="122"/>
  <c r="E28" i="122"/>
  <c r="F28" i="122"/>
  <c r="G28" i="122"/>
  <c r="J28" i="122" s="1"/>
  <c r="B28" i="122"/>
  <c r="I24" i="122"/>
  <c r="J24" i="122"/>
  <c r="H24" i="122"/>
  <c r="C22" i="122"/>
  <c r="I22" i="122" s="1"/>
  <c r="B22" i="122"/>
  <c r="H35" i="120"/>
  <c r="I35" i="120"/>
  <c r="J35" i="120"/>
  <c r="H36" i="120"/>
  <c r="I36" i="120"/>
  <c r="J36" i="120"/>
  <c r="H37" i="120"/>
  <c r="I37" i="120"/>
  <c r="J37" i="120"/>
  <c r="H38" i="120"/>
  <c r="I38" i="120"/>
  <c r="J38" i="120"/>
  <c r="H39" i="120"/>
  <c r="I39" i="120"/>
  <c r="J39" i="120"/>
  <c r="H40" i="120"/>
  <c r="I40" i="120"/>
  <c r="J40" i="120"/>
  <c r="H41" i="120"/>
  <c r="I41" i="120"/>
  <c r="J41" i="120"/>
  <c r="I34" i="120"/>
  <c r="J34" i="120"/>
  <c r="H34" i="120"/>
  <c r="C42" i="120"/>
  <c r="I42" i="120" s="1"/>
  <c r="D42" i="120"/>
  <c r="J42" i="120" s="1"/>
  <c r="B42" i="120"/>
  <c r="C24" i="120"/>
  <c r="I24" i="120" s="1"/>
  <c r="D24" i="120"/>
  <c r="J24" i="120" s="1"/>
  <c r="B24" i="120"/>
  <c r="H24" i="120" s="1"/>
  <c r="H26" i="118"/>
  <c r="I26" i="118"/>
  <c r="J26" i="118"/>
  <c r="H27" i="118"/>
  <c r="I27" i="118"/>
  <c r="J27" i="118"/>
  <c r="H28" i="118"/>
  <c r="I28" i="118"/>
  <c r="J28" i="118"/>
  <c r="H29" i="118"/>
  <c r="I29" i="118"/>
  <c r="J29" i="118"/>
  <c r="H30" i="118"/>
  <c r="I30" i="118"/>
  <c r="J30" i="118"/>
  <c r="I25" i="118"/>
  <c r="J25" i="118"/>
  <c r="H25" i="118"/>
  <c r="C31" i="118"/>
  <c r="I31" i="118" s="1"/>
  <c r="D31" i="118"/>
  <c r="J31" i="118" s="1"/>
  <c r="B31" i="118"/>
  <c r="H31" i="118" s="1"/>
  <c r="C23" i="118"/>
  <c r="D23" i="118"/>
  <c r="E23" i="118"/>
  <c r="F23" i="118"/>
  <c r="G23" i="118"/>
  <c r="B23" i="118"/>
  <c r="H10" i="118"/>
  <c r="I10" i="118"/>
  <c r="J10" i="118"/>
  <c r="H11" i="118"/>
  <c r="I11" i="118"/>
  <c r="J11" i="118"/>
  <c r="H12" i="118"/>
  <c r="I12" i="118"/>
  <c r="J12" i="118"/>
  <c r="H13" i="118"/>
  <c r="I13" i="118"/>
  <c r="J13" i="118"/>
  <c r="H14" i="118"/>
  <c r="I14" i="118"/>
  <c r="J14" i="118"/>
  <c r="H15" i="118"/>
  <c r="I15" i="118"/>
  <c r="J15" i="118"/>
  <c r="H16" i="118"/>
  <c r="I16" i="118"/>
  <c r="J16" i="118"/>
  <c r="H17" i="118"/>
  <c r="I17" i="118"/>
  <c r="J17" i="118"/>
  <c r="H18" i="118"/>
  <c r="I18" i="118"/>
  <c r="J18" i="118"/>
  <c r="H19" i="118"/>
  <c r="I19" i="118"/>
  <c r="J19" i="118"/>
  <c r="H20" i="118"/>
  <c r="I20" i="118"/>
  <c r="J20" i="118"/>
  <c r="H21" i="118"/>
  <c r="I21" i="118"/>
  <c r="J21" i="118"/>
  <c r="H22" i="118"/>
  <c r="I22" i="118"/>
  <c r="J22" i="118"/>
  <c r="I9" i="118"/>
  <c r="J9" i="118"/>
  <c r="J23" i="118" s="1"/>
  <c r="H9" i="118"/>
  <c r="H28" i="122" l="1"/>
  <c r="H22" i="122"/>
  <c r="D22" i="122"/>
  <c r="J22" i="122" s="1"/>
  <c r="B43" i="120"/>
  <c r="H43" i="120" s="1"/>
  <c r="I28" i="122"/>
  <c r="D43" i="120"/>
  <c r="J43" i="120" s="1"/>
  <c r="H42" i="120"/>
  <c r="C43" i="120"/>
  <c r="I43" i="120" s="1"/>
  <c r="H23" i="118"/>
  <c r="I23" i="118"/>
  <c r="E18" i="116" l="1"/>
  <c r="F18" i="116"/>
  <c r="G18" i="116"/>
  <c r="H15" i="116"/>
  <c r="I15" i="116"/>
  <c r="J15" i="116"/>
  <c r="H16" i="116"/>
  <c r="I16" i="116"/>
  <c r="J16" i="116"/>
  <c r="I14" i="116"/>
  <c r="J14" i="116"/>
  <c r="H14" i="116"/>
  <c r="H10" i="116"/>
  <c r="I10" i="116"/>
  <c r="J10" i="116"/>
  <c r="H11" i="116"/>
  <c r="I11" i="116"/>
  <c r="J11" i="116"/>
  <c r="I9" i="116"/>
  <c r="J9" i="116"/>
  <c r="H9" i="116"/>
  <c r="C17" i="116"/>
  <c r="I17" i="116" s="1"/>
  <c r="D17" i="116"/>
  <c r="J17" i="116" s="1"/>
  <c r="B17" i="116"/>
  <c r="H17" i="116" s="1"/>
  <c r="C12" i="116"/>
  <c r="C18" i="116" s="1"/>
  <c r="D12" i="116"/>
  <c r="D18" i="116" s="1"/>
  <c r="B12" i="116"/>
  <c r="B18" i="116" s="1"/>
  <c r="H38" i="112"/>
  <c r="I38" i="112"/>
  <c r="J38" i="112"/>
  <c r="H39" i="112"/>
  <c r="I39" i="112"/>
  <c r="J39" i="112"/>
  <c r="H40" i="112"/>
  <c r="I40" i="112"/>
  <c r="J40" i="112"/>
  <c r="H41" i="112"/>
  <c r="I41" i="112"/>
  <c r="J41" i="112"/>
  <c r="H42" i="112"/>
  <c r="I42" i="112"/>
  <c r="J42" i="112"/>
  <c r="H43" i="112"/>
  <c r="I43" i="112"/>
  <c r="J43" i="112"/>
  <c r="H44" i="112"/>
  <c r="I44" i="112"/>
  <c r="J44" i="112"/>
  <c r="I37" i="112"/>
  <c r="J37" i="112"/>
  <c r="H37" i="112"/>
  <c r="C45" i="112"/>
  <c r="I45" i="112" s="1"/>
  <c r="D45" i="112"/>
  <c r="J45" i="112" s="1"/>
  <c r="B45" i="112"/>
  <c r="H45" i="112" s="1"/>
  <c r="J17" i="112"/>
  <c r="I17" i="112"/>
  <c r="H17" i="112"/>
  <c r="H10" i="112"/>
  <c r="I10" i="112"/>
  <c r="J10" i="112"/>
  <c r="H11" i="112"/>
  <c r="I11" i="112"/>
  <c r="J11" i="112"/>
  <c r="H12" i="112"/>
  <c r="I12" i="112"/>
  <c r="J12" i="112"/>
  <c r="H13" i="112"/>
  <c r="I13" i="112"/>
  <c r="J13" i="112"/>
  <c r="H14" i="112"/>
  <c r="I14" i="112"/>
  <c r="J14" i="112"/>
  <c r="H15" i="112"/>
  <c r="I15" i="112"/>
  <c r="J15" i="112"/>
  <c r="H16" i="112"/>
  <c r="I16" i="112"/>
  <c r="J16" i="112"/>
  <c r="H18" i="112"/>
  <c r="I18" i="112"/>
  <c r="J18" i="112"/>
  <c r="H19" i="112"/>
  <c r="I19" i="112"/>
  <c r="J19" i="112"/>
  <c r="H20" i="112"/>
  <c r="I20" i="112"/>
  <c r="J20" i="112"/>
  <c r="H21" i="112"/>
  <c r="I21" i="112"/>
  <c r="J21" i="112"/>
  <c r="H22" i="112"/>
  <c r="I22" i="112"/>
  <c r="J22" i="112"/>
  <c r="H23" i="112"/>
  <c r="I23" i="112"/>
  <c r="J23" i="112"/>
  <c r="I9" i="112"/>
  <c r="J9" i="112"/>
  <c r="H9" i="112"/>
  <c r="C24" i="112"/>
  <c r="I24" i="112" s="1"/>
  <c r="D24" i="112"/>
  <c r="J24" i="112" s="1"/>
  <c r="B24" i="112"/>
  <c r="H24" i="112" s="1"/>
  <c r="J28" i="110"/>
  <c r="J29" i="110"/>
  <c r="J30" i="110"/>
  <c r="J31" i="110"/>
  <c r="J32" i="110"/>
  <c r="I28" i="110"/>
  <c r="I29" i="110"/>
  <c r="I30" i="110"/>
  <c r="I31" i="110"/>
  <c r="I32" i="110"/>
  <c r="H28" i="110"/>
  <c r="H29" i="110"/>
  <c r="H30" i="110"/>
  <c r="H31" i="110"/>
  <c r="H32" i="110"/>
  <c r="H10" i="110"/>
  <c r="I10" i="110"/>
  <c r="J10" i="110"/>
  <c r="H11" i="110"/>
  <c r="I11" i="110"/>
  <c r="J11" i="110"/>
  <c r="H12" i="110"/>
  <c r="I12" i="110"/>
  <c r="J12" i="110"/>
  <c r="H13" i="110"/>
  <c r="I13" i="110"/>
  <c r="J13" i="110"/>
  <c r="H14" i="110"/>
  <c r="I14" i="110"/>
  <c r="J14" i="110"/>
  <c r="H15" i="110"/>
  <c r="I15" i="110"/>
  <c r="J15" i="110"/>
  <c r="H16" i="110"/>
  <c r="I16" i="110"/>
  <c r="J16" i="110"/>
  <c r="H17" i="110"/>
  <c r="I17" i="110"/>
  <c r="J17" i="110"/>
  <c r="H18" i="110"/>
  <c r="I18" i="110"/>
  <c r="J18" i="110"/>
  <c r="H19" i="110"/>
  <c r="I19" i="110"/>
  <c r="J19" i="110"/>
  <c r="H20" i="110"/>
  <c r="I20" i="110"/>
  <c r="J20" i="110"/>
  <c r="H21" i="110"/>
  <c r="I21" i="110"/>
  <c r="J21" i="110"/>
  <c r="H22" i="110"/>
  <c r="I22" i="110"/>
  <c r="J22" i="110"/>
  <c r="H23" i="110"/>
  <c r="I23" i="110"/>
  <c r="J23" i="110"/>
  <c r="H24" i="110"/>
  <c r="I24" i="110"/>
  <c r="J24" i="110"/>
  <c r="I9" i="110"/>
  <c r="J9" i="110"/>
  <c r="H9" i="110"/>
  <c r="C33" i="110"/>
  <c r="I33" i="110" s="1"/>
  <c r="D33" i="110"/>
  <c r="J33" i="110" s="1"/>
  <c r="B33" i="110"/>
  <c r="H33" i="110" s="1"/>
  <c r="C25" i="110"/>
  <c r="I25" i="110" s="1"/>
  <c r="D25" i="110"/>
  <c r="J25" i="110" s="1"/>
  <c r="B25" i="110"/>
  <c r="H25" i="110" s="1"/>
  <c r="C15" i="108"/>
  <c r="D15" i="108"/>
  <c r="E15" i="108"/>
  <c r="F15" i="108"/>
  <c r="G15" i="108"/>
  <c r="B15" i="108"/>
  <c r="H10" i="108"/>
  <c r="I10" i="108"/>
  <c r="J10" i="108"/>
  <c r="H11" i="108"/>
  <c r="I11" i="108"/>
  <c r="J11" i="108"/>
  <c r="H12" i="108"/>
  <c r="I12" i="108"/>
  <c r="J12" i="108"/>
  <c r="H13" i="108"/>
  <c r="I13" i="108"/>
  <c r="J13" i="108"/>
  <c r="H14" i="108"/>
  <c r="I14" i="108"/>
  <c r="J14" i="108"/>
  <c r="I9" i="108"/>
  <c r="I15" i="108" s="1"/>
  <c r="J9" i="108"/>
  <c r="J15" i="108" s="1"/>
  <c r="H9" i="108"/>
  <c r="H15" i="108" s="1"/>
  <c r="E52" i="87"/>
  <c r="F52" i="87"/>
  <c r="G52" i="87"/>
  <c r="H41" i="87"/>
  <c r="I41" i="87"/>
  <c r="J41" i="87"/>
  <c r="H42" i="87"/>
  <c r="I42" i="87"/>
  <c r="J42" i="87"/>
  <c r="H43" i="87"/>
  <c r="I43" i="87"/>
  <c r="J43" i="87"/>
  <c r="H44" i="87"/>
  <c r="I44" i="87"/>
  <c r="J44" i="87"/>
  <c r="H45" i="87"/>
  <c r="I45" i="87"/>
  <c r="J45" i="87"/>
  <c r="H46" i="87"/>
  <c r="I46" i="87"/>
  <c r="J46" i="87"/>
  <c r="H47" i="87"/>
  <c r="I47" i="87"/>
  <c r="J47" i="87"/>
  <c r="H48" i="87"/>
  <c r="I48" i="87"/>
  <c r="J48" i="87"/>
  <c r="H49" i="87"/>
  <c r="I49" i="87"/>
  <c r="J49" i="87"/>
  <c r="H50" i="87"/>
  <c r="I50" i="87"/>
  <c r="J50" i="87"/>
  <c r="I40" i="87"/>
  <c r="J40" i="87"/>
  <c r="H40" i="87"/>
  <c r="C51" i="87"/>
  <c r="I51" i="87" s="1"/>
  <c r="D51" i="87"/>
  <c r="J51" i="87" s="1"/>
  <c r="B51" i="87"/>
  <c r="H51" i="87" s="1"/>
  <c r="H10" i="87"/>
  <c r="I10" i="87"/>
  <c r="J10" i="87"/>
  <c r="H11" i="87"/>
  <c r="I11" i="87"/>
  <c r="J11" i="87"/>
  <c r="H12" i="87"/>
  <c r="I12" i="87"/>
  <c r="J12" i="87"/>
  <c r="H13" i="87"/>
  <c r="I13" i="87"/>
  <c r="J13" i="87"/>
  <c r="H14" i="87"/>
  <c r="I14" i="87"/>
  <c r="J14" i="87"/>
  <c r="H15" i="87"/>
  <c r="I15" i="87"/>
  <c r="J15" i="87"/>
  <c r="H16" i="87"/>
  <c r="I16" i="87"/>
  <c r="J16" i="87"/>
  <c r="H17" i="87"/>
  <c r="I17" i="87"/>
  <c r="J17" i="87"/>
  <c r="H18" i="87"/>
  <c r="I18" i="87"/>
  <c r="J18" i="87"/>
  <c r="H19" i="87"/>
  <c r="I19" i="87"/>
  <c r="J19" i="87"/>
  <c r="H20" i="87"/>
  <c r="I20" i="87"/>
  <c r="J20" i="87"/>
  <c r="H21" i="87"/>
  <c r="I21" i="87"/>
  <c r="J21" i="87"/>
  <c r="H22" i="87"/>
  <c r="I22" i="87"/>
  <c r="J22" i="87"/>
  <c r="H23" i="87"/>
  <c r="I23" i="87"/>
  <c r="J23" i="87"/>
  <c r="H24" i="87"/>
  <c r="I24" i="87"/>
  <c r="J24" i="87"/>
  <c r="H25" i="87"/>
  <c r="I25" i="87"/>
  <c r="J25" i="87"/>
  <c r="H26" i="87"/>
  <c r="I26" i="87"/>
  <c r="J26" i="87"/>
  <c r="H27" i="87"/>
  <c r="I27" i="87"/>
  <c r="J27" i="87"/>
  <c r="J9" i="87"/>
  <c r="I9" i="87"/>
  <c r="H9" i="87"/>
  <c r="C28" i="87"/>
  <c r="I28" i="87" s="1"/>
  <c r="D28" i="87"/>
  <c r="J28" i="87" s="1"/>
  <c r="B28" i="87"/>
  <c r="H28" i="87" s="1"/>
  <c r="J12" i="116" l="1"/>
  <c r="J18" i="116" s="1"/>
  <c r="H12" i="116"/>
  <c r="H18" i="116" s="1"/>
  <c r="I12" i="116"/>
  <c r="I18" i="116" s="1"/>
  <c r="H52" i="87"/>
  <c r="I52" i="87"/>
  <c r="J52" i="87"/>
  <c r="D52" i="87"/>
  <c r="B52" i="87"/>
  <c r="C52" i="87"/>
  <c r="D10" i="130" l="1"/>
  <c r="D11" i="130"/>
  <c r="D12" i="130"/>
  <c r="D13" i="130"/>
  <c r="D14" i="130"/>
  <c r="D15" i="130"/>
  <c r="D16" i="130"/>
  <c r="D17" i="130"/>
  <c r="D18" i="130"/>
  <c r="D9" i="130"/>
  <c r="I10" i="130"/>
  <c r="J10" i="130"/>
  <c r="I11" i="130"/>
  <c r="J11" i="130"/>
  <c r="I12" i="130"/>
  <c r="J12" i="130"/>
  <c r="I13" i="130"/>
  <c r="J13" i="130"/>
  <c r="I14" i="130"/>
  <c r="J14" i="130"/>
  <c r="I15" i="130"/>
  <c r="J15" i="130"/>
  <c r="I16" i="130"/>
  <c r="J16" i="130"/>
  <c r="I17" i="130"/>
  <c r="J17" i="130"/>
  <c r="I18" i="130"/>
  <c r="J18" i="130"/>
  <c r="I19" i="130"/>
  <c r="J19" i="130"/>
  <c r="I20" i="130"/>
  <c r="J20" i="130"/>
  <c r="I21" i="130"/>
  <c r="J21" i="130"/>
  <c r="H22" i="130"/>
  <c r="I22" i="130"/>
  <c r="J22" i="130"/>
  <c r="H23" i="130"/>
  <c r="I23" i="130"/>
  <c r="J23" i="130"/>
  <c r="H24" i="130"/>
  <c r="I24" i="130"/>
  <c r="J24" i="130"/>
  <c r="I9" i="130"/>
  <c r="I68" i="130" s="1"/>
  <c r="J9" i="130"/>
  <c r="J68" i="130" s="1"/>
  <c r="H9" i="130"/>
  <c r="H68" i="130" s="1"/>
  <c r="D68" i="130" l="1"/>
  <c r="D129" i="130" s="1"/>
  <c r="J129" i="130" s="1"/>
  <c r="I15" i="103"/>
  <c r="J15" i="103"/>
  <c r="H15" i="103"/>
  <c r="C17" i="103"/>
  <c r="D17" i="103"/>
  <c r="E17" i="103"/>
  <c r="F17" i="103"/>
  <c r="G17" i="103"/>
  <c r="B17" i="103"/>
  <c r="H9" i="103"/>
  <c r="C16" i="103"/>
  <c r="D16" i="103"/>
  <c r="E16" i="103"/>
  <c r="F16" i="103"/>
  <c r="G16" i="103"/>
  <c r="H16" i="103"/>
  <c r="H17" i="103" s="1"/>
  <c r="I16" i="103"/>
  <c r="I17" i="103" s="1"/>
  <c r="J16" i="103"/>
  <c r="B16" i="103"/>
  <c r="H10" i="103"/>
  <c r="I10" i="103"/>
  <c r="J10" i="103"/>
  <c r="H11" i="103"/>
  <c r="I11" i="103"/>
  <c r="J11" i="103"/>
  <c r="H12" i="103"/>
  <c r="I12" i="103"/>
  <c r="J12" i="103"/>
  <c r="I9" i="103"/>
  <c r="J9" i="103"/>
  <c r="C13" i="103"/>
  <c r="I13" i="103" s="1"/>
  <c r="D13" i="103"/>
  <c r="B13" i="103"/>
  <c r="H13" i="103" s="1"/>
  <c r="H38" i="85"/>
  <c r="I38" i="85"/>
  <c r="J38" i="85"/>
  <c r="H39" i="85"/>
  <c r="I39" i="85"/>
  <c r="J39" i="85"/>
  <c r="H40" i="85"/>
  <c r="I40" i="85"/>
  <c r="J40" i="85"/>
  <c r="H41" i="85"/>
  <c r="I41" i="85"/>
  <c r="J41" i="85"/>
  <c r="I37" i="85"/>
  <c r="J37" i="85"/>
  <c r="H37" i="85"/>
  <c r="C42" i="85"/>
  <c r="I42" i="85" s="1"/>
  <c r="D42" i="85"/>
  <c r="J42" i="85" s="1"/>
  <c r="B42" i="85"/>
  <c r="H42" i="85" s="1"/>
  <c r="H10" i="85"/>
  <c r="I10" i="85"/>
  <c r="J10" i="85"/>
  <c r="H11" i="85"/>
  <c r="I11" i="85"/>
  <c r="J11" i="85"/>
  <c r="H12" i="85"/>
  <c r="I12" i="85"/>
  <c r="J12" i="85"/>
  <c r="H13" i="85"/>
  <c r="I13" i="85"/>
  <c r="J13" i="85"/>
  <c r="H14" i="85"/>
  <c r="I14" i="85"/>
  <c r="J14" i="85"/>
  <c r="H15" i="85"/>
  <c r="I15" i="85"/>
  <c r="J15" i="85"/>
  <c r="H16" i="85"/>
  <c r="I16" i="85"/>
  <c r="J16" i="85"/>
  <c r="H17" i="85"/>
  <c r="I17" i="85"/>
  <c r="J17" i="85"/>
  <c r="H18" i="85"/>
  <c r="I18" i="85"/>
  <c r="J18" i="85"/>
  <c r="H19" i="85"/>
  <c r="I19" i="85"/>
  <c r="J19" i="85"/>
  <c r="H20" i="85"/>
  <c r="I20" i="85"/>
  <c r="J20" i="85"/>
  <c r="H21" i="85"/>
  <c r="I21" i="85"/>
  <c r="J21" i="85"/>
  <c r="H22" i="85"/>
  <c r="I22" i="85"/>
  <c r="J22" i="85"/>
  <c r="H23" i="85"/>
  <c r="I23" i="85"/>
  <c r="J23" i="85"/>
  <c r="H24" i="85"/>
  <c r="I24" i="85"/>
  <c r="J24" i="85"/>
  <c r="H25" i="85"/>
  <c r="I25" i="85"/>
  <c r="J25" i="85"/>
  <c r="H26" i="85"/>
  <c r="I26" i="85"/>
  <c r="J26" i="85"/>
  <c r="I9" i="85"/>
  <c r="J9" i="85"/>
  <c r="H9" i="85"/>
  <c r="C27" i="85"/>
  <c r="I27" i="85" s="1"/>
  <c r="D27" i="85"/>
  <c r="J27" i="85" s="1"/>
  <c r="B27" i="85"/>
  <c r="H27" i="85" s="1"/>
  <c r="C35" i="83"/>
  <c r="D35" i="83"/>
  <c r="B35" i="83"/>
  <c r="C27" i="83"/>
  <c r="C36" i="83" s="1"/>
  <c r="D27" i="83"/>
  <c r="D36" i="83" s="1"/>
  <c r="E27" i="83"/>
  <c r="F27" i="83"/>
  <c r="I27" i="83" s="1"/>
  <c r="G27" i="83"/>
  <c r="J27" i="83" s="1"/>
  <c r="B27" i="83"/>
  <c r="B36" i="83" s="1"/>
  <c r="I17" i="99"/>
  <c r="I18" i="99"/>
  <c r="I19" i="99"/>
  <c r="H17" i="99"/>
  <c r="H18" i="99"/>
  <c r="H19" i="99"/>
  <c r="D17" i="99"/>
  <c r="J17" i="99" s="1"/>
  <c r="D18" i="99"/>
  <c r="J18" i="99" s="1"/>
  <c r="D19" i="99"/>
  <c r="J19" i="99" s="1"/>
  <c r="D16" i="99"/>
  <c r="J16" i="99" s="1"/>
  <c r="C20" i="99"/>
  <c r="E20" i="99"/>
  <c r="F20" i="99"/>
  <c r="G20" i="99"/>
  <c r="B20" i="99"/>
  <c r="H41" i="62"/>
  <c r="I41" i="62"/>
  <c r="J41" i="62"/>
  <c r="H42" i="62"/>
  <c r="I42" i="62"/>
  <c r="J42" i="62"/>
  <c r="H43" i="62"/>
  <c r="I43" i="62"/>
  <c r="J43" i="62"/>
  <c r="H44" i="62"/>
  <c r="I44" i="62"/>
  <c r="J44" i="62"/>
  <c r="H45" i="62"/>
  <c r="I45" i="62"/>
  <c r="J45" i="62"/>
  <c r="H46" i="62"/>
  <c r="I46" i="62"/>
  <c r="J46" i="62"/>
  <c r="H47" i="62"/>
  <c r="I47" i="62"/>
  <c r="J47" i="62"/>
  <c r="H48" i="62"/>
  <c r="I48" i="62"/>
  <c r="J48" i="62"/>
  <c r="I40" i="62"/>
  <c r="J40" i="62"/>
  <c r="C49" i="62"/>
  <c r="I49" i="62" s="1"/>
  <c r="D49" i="62"/>
  <c r="J49" i="62" s="1"/>
  <c r="B49" i="62"/>
  <c r="H49" i="62" s="1"/>
  <c r="C38" i="62"/>
  <c r="D38" i="62"/>
  <c r="B38" i="62"/>
  <c r="H40" i="60"/>
  <c r="I40" i="60"/>
  <c r="J40" i="60"/>
  <c r="H41" i="60"/>
  <c r="I41" i="60"/>
  <c r="J41" i="60"/>
  <c r="H42" i="60"/>
  <c r="I42" i="60"/>
  <c r="J42" i="60"/>
  <c r="H43" i="60"/>
  <c r="I43" i="60"/>
  <c r="J43" i="60"/>
  <c r="H44" i="60"/>
  <c r="I44" i="60"/>
  <c r="J44" i="60"/>
  <c r="H45" i="60"/>
  <c r="I45" i="60"/>
  <c r="J45" i="60"/>
  <c r="H46" i="60"/>
  <c r="I46" i="60"/>
  <c r="J46" i="60"/>
  <c r="H47" i="60"/>
  <c r="I47" i="60"/>
  <c r="J47" i="60"/>
  <c r="I39" i="60"/>
  <c r="J39" i="60"/>
  <c r="H39" i="60"/>
  <c r="H10" i="60"/>
  <c r="I10" i="60"/>
  <c r="J10" i="60"/>
  <c r="H11" i="60"/>
  <c r="I11" i="60"/>
  <c r="J11" i="60"/>
  <c r="H12" i="60"/>
  <c r="I12" i="60"/>
  <c r="J12" i="60"/>
  <c r="H13" i="60"/>
  <c r="I13" i="60"/>
  <c r="J13" i="60"/>
  <c r="H14" i="60"/>
  <c r="I14" i="60"/>
  <c r="J14" i="60"/>
  <c r="H15" i="60"/>
  <c r="I15" i="60"/>
  <c r="J15" i="60"/>
  <c r="H16" i="60"/>
  <c r="I16" i="60"/>
  <c r="J16" i="60"/>
  <c r="H17" i="60"/>
  <c r="I17" i="60"/>
  <c r="J17" i="60"/>
  <c r="H18" i="60"/>
  <c r="I18" i="60"/>
  <c r="J18" i="60"/>
  <c r="H19" i="60"/>
  <c r="I19" i="60"/>
  <c r="J19" i="60"/>
  <c r="H20" i="60"/>
  <c r="I20" i="60"/>
  <c r="J20" i="60"/>
  <c r="H21" i="60"/>
  <c r="I21" i="60"/>
  <c r="J21" i="60"/>
  <c r="H22" i="60"/>
  <c r="I22" i="60"/>
  <c r="J22" i="60"/>
  <c r="H23" i="60"/>
  <c r="I23" i="60"/>
  <c r="J23" i="60"/>
  <c r="H24" i="60"/>
  <c r="I24" i="60"/>
  <c r="J24" i="60"/>
  <c r="H25" i="60"/>
  <c r="I25" i="60"/>
  <c r="J25" i="60"/>
  <c r="H26" i="60"/>
  <c r="I26" i="60"/>
  <c r="J26" i="60"/>
  <c r="H27" i="60"/>
  <c r="I27" i="60"/>
  <c r="J27" i="60"/>
  <c r="H28" i="60"/>
  <c r="I28" i="60"/>
  <c r="J28" i="60"/>
  <c r="H29" i="60"/>
  <c r="I29" i="60"/>
  <c r="J29" i="60"/>
  <c r="H30" i="60"/>
  <c r="I30" i="60"/>
  <c r="J30" i="60"/>
  <c r="J9" i="60"/>
  <c r="I9" i="60"/>
  <c r="H9" i="60"/>
  <c r="C48" i="60"/>
  <c r="I48" i="60" s="1"/>
  <c r="D48" i="60"/>
  <c r="J48" i="60" s="1"/>
  <c r="B48" i="60"/>
  <c r="H48" i="60" s="1"/>
  <c r="C30" i="60"/>
  <c r="D30" i="60"/>
  <c r="B30" i="60"/>
  <c r="C10" i="138"/>
  <c r="D10" i="138"/>
  <c r="B10" i="138"/>
  <c r="H27" i="83" l="1"/>
  <c r="J13" i="103"/>
  <c r="J17" i="103" s="1"/>
  <c r="D20" i="99"/>
  <c r="H20" i="99"/>
  <c r="I20" i="99"/>
  <c r="J20" i="99"/>
  <c r="E41" i="91"/>
  <c r="F41" i="91"/>
  <c r="G41" i="91"/>
  <c r="H38" i="91"/>
  <c r="I38" i="91"/>
  <c r="J38" i="91"/>
  <c r="H39" i="91"/>
  <c r="I39" i="91"/>
  <c r="J39" i="91"/>
  <c r="I37" i="91"/>
  <c r="J37" i="91"/>
  <c r="H37" i="91"/>
  <c r="C40" i="91"/>
  <c r="I40" i="91" s="1"/>
  <c r="D40" i="91"/>
  <c r="J40" i="91" s="1"/>
  <c r="B40" i="91"/>
  <c r="H40" i="91" s="1"/>
  <c r="H10" i="91"/>
  <c r="I10" i="91"/>
  <c r="H11" i="91"/>
  <c r="I11" i="91"/>
  <c r="H12" i="91"/>
  <c r="I12" i="91"/>
  <c r="H13" i="91"/>
  <c r="I13" i="91"/>
  <c r="H14" i="91"/>
  <c r="I14" i="91"/>
  <c r="H15" i="91"/>
  <c r="I15" i="91"/>
  <c r="H16" i="91"/>
  <c r="I16" i="91"/>
  <c r="H17" i="91"/>
  <c r="I17" i="91"/>
  <c r="H18" i="91"/>
  <c r="I18" i="91"/>
  <c r="H19" i="91"/>
  <c r="I19" i="91"/>
  <c r="H20" i="91"/>
  <c r="I20" i="91"/>
  <c r="I21" i="91"/>
  <c r="J21" i="91" s="1"/>
  <c r="H22" i="91"/>
  <c r="I22" i="91"/>
  <c r="H23" i="91"/>
  <c r="I23" i="91"/>
  <c r="H24" i="91"/>
  <c r="I24" i="91"/>
  <c r="H25" i="91"/>
  <c r="I25" i="91"/>
  <c r="H26" i="91"/>
  <c r="I26" i="91"/>
  <c r="C27" i="91"/>
  <c r="I27" i="91" s="1"/>
  <c r="B27" i="91"/>
  <c r="H27" i="91" s="1"/>
  <c r="C11" i="143"/>
  <c r="C12" i="143" s="1"/>
  <c r="E11" i="143"/>
  <c r="E12" i="143" s="1"/>
  <c r="F11" i="143"/>
  <c r="F12" i="143" s="1"/>
  <c r="G11" i="143"/>
  <c r="G12" i="143" s="1"/>
  <c r="B11" i="143"/>
  <c r="H9" i="143"/>
  <c r="D10" i="143"/>
  <c r="D9" i="143"/>
  <c r="D11" i="143" s="1"/>
  <c r="D12" i="143" s="1"/>
  <c r="C47" i="141"/>
  <c r="D47" i="141"/>
  <c r="E47" i="141"/>
  <c r="E48" i="141" s="1"/>
  <c r="F47" i="141"/>
  <c r="F48" i="141" s="1"/>
  <c r="G47" i="141"/>
  <c r="G48" i="141" s="1"/>
  <c r="B47" i="141"/>
  <c r="D10" i="141"/>
  <c r="J10" i="141" s="1"/>
  <c r="D11" i="141"/>
  <c r="J11" i="141" s="1"/>
  <c r="D12" i="141"/>
  <c r="J12" i="141" s="1"/>
  <c r="D13" i="141"/>
  <c r="J13" i="141" s="1"/>
  <c r="D14" i="141"/>
  <c r="J14" i="141" s="1"/>
  <c r="D15" i="141"/>
  <c r="J15" i="141" s="1"/>
  <c r="D16" i="141"/>
  <c r="J16" i="141" s="1"/>
  <c r="D17" i="141"/>
  <c r="J17" i="141" s="1"/>
  <c r="D18" i="141"/>
  <c r="J18" i="141" s="1"/>
  <c r="D19" i="141"/>
  <c r="J19" i="141" s="1"/>
  <c r="D20" i="141"/>
  <c r="J20" i="141" s="1"/>
  <c r="D21" i="141"/>
  <c r="J21" i="141" s="1"/>
  <c r="D22" i="141"/>
  <c r="J22" i="141" s="1"/>
  <c r="D23" i="141"/>
  <c r="J23" i="141" s="1"/>
  <c r="D24" i="141"/>
  <c r="J24" i="141" s="1"/>
  <c r="D25" i="141"/>
  <c r="J25" i="141" s="1"/>
  <c r="D26" i="141"/>
  <c r="J26" i="141" s="1"/>
  <c r="D27" i="141"/>
  <c r="J27" i="141" s="1"/>
  <c r="D28" i="141"/>
  <c r="J28" i="141" s="1"/>
  <c r="D29" i="141"/>
  <c r="J29" i="141" s="1"/>
  <c r="D30" i="141"/>
  <c r="J30" i="141" s="1"/>
  <c r="D31" i="141"/>
  <c r="J31" i="141" s="1"/>
  <c r="C32" i="141"/>
  <c r="I32" i="141" s="1"/>
  <c r="B32" i="141"/>
  <c r="H21" i="97"/>
  <c r="I21" i="97"/>
  <c r="J21" i="97"/>
  <c r="H22" i="97"/>
  <c r="I22" i="97"/>
  <c r="J22" i="97"/>
  <c r="H23" i="97"/>
  <c r="I23" i="97"/>
  <c r="J23" i="97"/>
  <c r="H24" i="97"/>
  <c r="I24" i="97"/>
  <c r="J24" i="97"/>
  <c r="H25" i="97"/>
  <c r="I25" i="97"/>
  <c r="J25" i="97"/>
  <c r="H26" i="97"/>
  <c r="I26" i="97"/>
  <c r="J26" i="97"/>
  <c r="H27" i="97"/>
  <c r="I27" i="97"/>
  <c r="J27" i="97"/>
  <c r="I20" i="97"/>
  <c r="J20" i="97"/>
  <c r="H20" i="97"/>
  <c r="C28" i="97"/>
  <c r="D28" i="97"/>
  <c r="E28" i="97"/>
  <c r="H28" i="97" s="1"/>
  <c r="F28" i="97"/>
  <c r="I28" i="97" s="1"/>
  <c r="G28" i="97"/>
  <c r="J28" i="97" s="1"/>
  <c r="B28" i="97"/>
  <c r="C17" i="95"/>
  <c r="D17" i="95"/>
  <c r="E17" i="95"/>
  <c r="F17" i="95"/>
  <c r="G17" i="95"/>
  <c r="H17" i="95"/>
  <c r="I17" i="95"/>
  <c r="J17" i="95"/>
  <c r="H9" i="95"/>
  <c r="B17" i="95"/>
  <c r="J26" i="91" l="1"/>
  <c r="J25" i="91"/>
  <c r="J24" i="91"/>
  <c r="J23" i="91"/>
  <c r="J22" i="91"/>
  <c r="J27" i="91"/>
  <c r="J20" i="91"/>
  <c r="J19" i="91"/>
  <c r="J18" i="91"/>
  <c r="J17" i="91"/>
  <c r="J16" i="91"/>
  <c r="J15" i="91"/>
  <c r="J14" i="91"/>
  <c r="J13" i="91"/>
  <c r="J12" i="91"/>
  <c r="J11" i="91"/>
  <c r="J10" i="91"/>
  <c r="J41" i="91"/>
  <c r="H41" i="91"/>
  <c r="C41" i="91"/>
  <c r="I41" i="91"/>
  <c r="B41" i="91"/>
  <c r="D41" i="91"/>
  <c r="D32" i="141"/>
  <c r="G29" i="97"/>
  <c r="E29" i="97"/>
  <c r="C29" i="97"/>
  <c r="B29" i="97"/>
  <c r="F29" i="97"/>
  <c r="D29" i="97"/>
  <c r="B48" i="141"/>
  <c r="D48" i="141"/>
  <c r="C48" i="141"/>
  <c r="C33" i="38" l="1"/>
  <c r="C34" i="38" s="1"/>
  <c r="D33" i="38"/>
  <c r="D34" i="38" s="1"/>
  <c r="E34" i="38"/>
  <c r="F34" i="38"/>
  <c r="G34" i="38"/>
  <c r="B33" i="38"/>
  <c r="B34" i="38" s="1"/>
  <c r="C22" i="38"/>
  <c r="D22" i="38"/>
  <c r="B22" i="38"/>
  <c r="H45" i="78"/>
  <c r="J45" i="78" s="1"/>
  <c r="I45" i="78"/>
  <c r="H46" i="78"/>
  <c r="J46" i="78" s="1"/>
  <c r="I46" i="78"/>
  <c r="H47" i="78"/>
  <c r="J47" i="78" s="1"/>
  <c r="I47" i="78"/>
  <c r="H48" i="78"/>
  <c r="J48" i="78" s="1"/>
  <c r="I48" i="78"/>
  <c r="H49" i="78"/>
  <c r="J49" i="78" s="1"/>
  <c r="I49" i="78"/>
  <c r="H50" i="78"/>
  <c r="J50" i="78" s="1"/>
  <c r="I50" i="78"/>
  <c r="H51" i="78"/>
  <c r="J51" i="78" s="1"/>
  <c r="I51" i="78"/>
  <c r="H52" i="78"/>
  <c r="J52" i="78" s="1"/>
  <c r="I52" i="78"/>
  <c r="H53" i="78"/>
  <c r="J53" i="78" s="1"/>
  <c r="I53" i="78"/>
  <c r="H54" i="78"/>
  <c r="J54" i="78" s="1"/>
  <c r="I54" i="78"/>
  <c r="H55" i="78"/>
  <c r="J55" i="78" s="1"/>
  <c r="I55" i="78"/>
  <c r="I44" i="78"/>
  <c r="H44" i="78"/>
  <c r="J44" i="78" s="1"/>
  <c r="H39" i="78"/>
  <c r="J39" i="78" s="1"/>
  <c r="I39" i="78"/>
  <c r="H40" i="78"/>
  <c r="J40" i="78" s="1"/>
  <c r="I40" i="78"/>
  <c r="H41" i="78"/>
  <c r="J41" i="78" s="1"/>
  <c r="I41" i="78"/>
  <c r="I38" i="78"/>
  <c r="H38" i="78"/>
  <c r="J38" i="78" s="1"/>
  <c r="C56" i="78"/>
  <c r="E56" i="78"/>
  <c r="F56" i="78"/>
  <c r="I56" i="78" s="1"/>
  <c r="G56" i="78"/>
  <c r="B56" i="78"/>
  <c r="H10" i="78"/>
  <c r="J10" i="78" s="1"/>
  <c r="I10" i="78"/>
  <c r="H11" i="78"/>
  <c r="J11" i="78" s="1"/>
  <c r="I11" i="78"/>
  <c r="H12" i="78"/>
  <c r="J12" i="78" s="1"/>
  <c r="I12" i="78"/>
  <c r="H13" i="78"/>
  <c r="J13" i="78" s="1"/>
  <c r="I13" i="78"/>
  <c r="H14" i="78"/>
  <c r="J14" i="78" s="1"/>
  <c r="I14" i="78"/>
  <c r="H15" i="78"/>
  <c r="J15" i="78" s="1"/>
  <c r="I15" i="78"/>
  <c r="H16" i="78"/>
  <c r="J16" i="78" s="1"/>
  <c r="I16" i="78"/>
  <c r="H17" i="78"/>
  <c r="J17" i="78" s="1"/>
  <c r="I17" i="78"/>
  <c r="H18" i="78"/>
  <c r="J18" i="78" s="1"/>
  <c r="I18" i="78"/>
  <c r="H19" i="78"/>
  <c r="J19" i="78" s="1"/>
  <c r="I19" i="78"/>
  <c r="H20" i="78"/>
  <c r="J20" i="78" s="1"/>
  <c r="I20" i="78"/>
  <c r="H21" i="78"/>
  <c r="J21" i="78" s="1"/>
  <c r="I21" i="78"/>
  <c r="H22" i="78"/>
  <c r="J22" i="78" s="1"/>
  <c r="I22" i="78"/>
  <c r="H23" i="78"/>
  <c r="J23" i="78" s="1"/>
  <c r="I23" i="78"/>
  <c r="H24" i="78"/>
  <c r="J24" i="78" s="1"/>
  <c r="I24" i="78"/>
  <c r="H25" i="78"/>
  <c r="J25" i="78" s="1"/>
  <c r="I25" i="78"/>
  <c r="H26" i="78"/>
  <c r="J26" i="78" s="1"/>
  <c r="I26" i="78"/>
  <c r="H27" i="78"/>
  <c r="J27" i="78" s="1"/>
  <c r="I27" i="78"/>
  <c r="H28" i="78"/>
  <c r="J28" i="78" s="1"/>
  <c r="I28" i="78"/>
  <c r="I9" i="78"/>
  <c r="H9" i="78"/>
  <c r="J9" i="78" s="1"/>
  <c r="D39" i="78"/>
  <c r="D40" i="78"/>
  <c r="D41" i="78"/>
  <c r="D38" i="78"/>
  <c r="D10" i="78"/>
  <c r="D11" i="78"/>
  <c r="D12" i="78"/>
  <c r="D13" i="78"/>
  <c r="D14" i="78"/>
  <c r="D15" i="78"/>
  <c r="D16" i="78"/>
  <c r="D17" i="78"/>
  <c r="D18" i="78"/>
  <c r="D19" i="78"/>
  <c r="D20" i="78"/>
  <c r="D21" i="78"/>
  <c r="D22" i="78"/>
  <c r="D23" i="78"/>
  <c r="D24" i="78"/>
  <c r="D25" i="78"/>
  <c r="D26" i="78"/>
  <c r="D27" i="78"/>
  <c r="D28" i="78"/>
  <c r="D9" i="78"/>
  <c r="C42" i="78"/>
  <c r="E42" i="78"/>
  <c r="H42" i="78" s="1"/>
  <c r="F42" i="78"/>
  <c r="I42" i="78" s="1"/>
  <c r="G42" i="78"/>
  <c r="B42" i="78"/>
  <c r="J42" i="78" l="1"/>
  <c r="D42" i="78"/>
  <c r="H56" i="78"/>
  <c r="J56" i="78" l="1"/>
  <c r="C16" i="108"/>
  <c r="I16" i="108" s="1"/>
  <c r="D16" i="108"/>
  <c r="J16" i="108" s="1"/>
  <c r="B16" i="108"/>
  <c r="H16" i="108" s="1"/>
  <c r="F94" i="94" l="1"/>
  <c r="I94" i="94"/>
  <c r="H94" i="94"/>
  <c r="E94" i="94"/>
  <c r="B94" i="94"/>
  <c r="C94" i="94"/>
  <c r="L9" i="94"/>
  <c r="L48" i="94" s="1"/>
  <c r="L94" i="94" l="1"/>
  <c r="K94" i="94"/>
  <c r="J94" i="94"/>
  <c r="G94" i="94"/>
  <c r="M9" i="94"/>
  <c r="M48" i="94" s="1"/>
  <c r="H10" i="143" l="1"/>
  <c r="H11" i="143" s="1"/>
  <c r="H12" i="143" s="1"/>
  <c r="I10" i="143"/>
  <c r="J10" i="143"/>
  <c r="B12" i="143"/>
  <c r="J9" i="143"/>
  <c r="J11" i="143" s="1"/>
  <c r="J12" i="143" s="1"/>
  <c r="I9" i="143"/>
  <c r="I11" i="143" s="1"/>
  <c r="I12" i="143" s="1"/>
  <c r="H41" i="141" l="1"/>
  <c r="I41" i="141"/>
  <c r="J41" i="141"/>
  <c r="I40" i="141"/>
  <c r="H40" i="141"/>
  <c r="J40" i="141"/>
  <c r="I46" i="141"/>
  <c r="H46" i="141"/>
  <c r="J46" i="141"/>
  <c r="I45" i="141"/>
  <c r="H45" i="141"/>
  <c r="J45" i="141"/>
  <c r="I43" i="141"/>
  <c r="H43" i="141"/>
  <c r="J43" i="141"/>
  <c r="I44" i="141"/>
  <c r="H44" i="141"/>
  <c r="J44" i="141"/>
  <c r="I42" i="141"/>
  <c r="H42" i="141"/>
  <c r="J42" i="141"/>
  <c r="C11" i="138"/>
  <c r="D11" i="138"/>
  <c r="B11" i="138"/>
  <c r="J9" i="138"/>
  <c r="I9" i="138"/>
  <c r="I10" i="138" s="1"/>
  <c r="I11" i="138" s="1"/>
  <c r="H9" i="138"/>
  <c r="J47" i="141" l="1"/>
  <c r="I47" i="141"/>
  <c r="I48" i="141" s="1"/>
  <c r="H47" i="141"/>
  <c r="H32" i="141"/>
  <c r="J32" i="141" s="1"/>
  <c r="H10" i="138"/>
  <c r="H11" i="138" s="1"/>
  <c r="J10" i="138"/>
  <c r="J11" i="138" s="1"/>
  <c r="H48" i="141" l="1"/>
  <c r="J48" i="141"/>
  <c r="C31" i="124" l="1"/>
  <c r="I31" i="124" s="1"/>
  <c r="D31" i="124"/>
  <c r="J31" i="124" s="1"/>
  <c r="B31" i="124" l="1"/>
  <c r="H31" i="124" s="1"/>
  <c r="D29" i="122"/>
  <c r="B29" i="122"/>
  <c r="E29" i="122" l="1"/>
  <c r="H29" i="122" s="1"/>
  <c r="G29" i="122"/>
  <c r="J29" i="122" s="1"/>
  <c r="C29" i="122"/>
  <c r="F29" i="122"/>
  <c r="I29" i="122" l="1"/>
  <c r="H37" i="62"/>
  <c r="I37" i="62"/>
  <c r="J37" i="62"/>
  <c r="I36" i="62"/>
  <c r="J36" i="62"/>
  <c r="H36" i="62"/>
  <c r="H27" i="62"/>
  <c r="I27" i="62"/>
  <c r="J27" i="62"/>
  <c r="I38" i="62"/>
  <c r="J38" i="62"/>
  <c r="H38" i="62"/>
  <c r="H31" i="38" l="1"/>
  <c r="I31" i="38"/>
  <c r="H26" i="38"/>
  <c r="I26" i="38"/>
  <c r="J31" i="38"/>
  <c r="J26" i="38"/>
  <c r="H15" i="38"/>
  <c r="I15" i="38"/>
  <c r="J15" i="38"/>
  <c r="D94" i="94" l="1"/>
  <c r="M94" i="94" s="1"/>
  <c r="C32" i="118" l="1"/>
  <c r="I32" i="118" s="1"/>
  <c r="B32" i="118"/>
  <c r="H32" i="118" s="1"/>
  <c r="D32" i="118"/>
  <c r="J32" i="118" s="1"/>
  <c r="I27" i="110"/>
  <c r="H27" i="110"/>
  <c r="J27" i="110"/>
  <c r="I16" i="99"/>
  <c r="H16" i="99"/>
  <c r="I29" i="97"/>
  <c r="H29" i="97"/>
  <c r="F18" i="95"/>
  <c r="E18" i="95"/>
  <c r="C18" i="95"/>
  <c r="B18" i="95"/>
  <c r="I16" i="95"/>
  <c r="H16" i="95"/>
  <c r="I15" i="95"/>
  <c r="H15" i="95"/>
  <c r="J15" i="95"/>
  <c r="I14" i="95"/>
  <c r="H14" i="95"/>
  <c r="J14" i="95"/>
  <c r="I13" i="95"/>
  <c r="H13" i="95"/>
  <c r="I12" i="95"/>
  <c r="H12" i="95"/>
  <c r="I11" i="95"/>
  <c r="H11" i="95"/>
  <c r="J11" i="95"/>
  <c r="I10" i="95"/>
  <c r="H10" i="95"/>
  <c r="J10" i="95"/>
  <c r="I9" i="95"/>
  <c r="D25" i="126" l="1"/>
  <c r="J25" i="126" s="1"/>
  <c r="C25" i="126"/>
  <c r="I25" i="126" s="1"/>
  <c r="H18" i="95"/>
  <c r="G18" i="95"/>
  <c r="I18" i="95"/>
  <c r="J9" i="95"/>
  <c r="J12" i="95"/>
  <c r="J13" i="95"/>
  <c r="J16" i="95"/>
  <c r="B25" i="126"/>
  <c r="H25" i="126" s="1"/>
  <c r="B46" i="112"/>
  <c r="H46" i="112" s="1"/>
  <c r="C46" i="112"/>
  <c r="I46" i="112" s="1"/>
  <c r="D46" i="112"/>
  <c r="J46" i="112" s="1"/>
  <c r="C34" i="110"/>
  <c r="I34" i="110" s="1"/>
  <c r="B34" i="110"/>
  <c r="H34" i="110" s="1"/>
  <c r="C27" i="128"/>
  <c r="I27" i="128" s="1"/>
  <c r="J29" i="97"/>
  <c r="D18" i="95"/>
  <c r="J18" i="95" l="1"/>
  <c r="D27" i="128"/>
  <c r="J27" i="128" s="1"/>
  <c r="B27" i="128"/>
  <c r="H27" i="128" s="1"/>
  <c r="D34" i="110"/>
  <c r="J34" i="110" s="1"/>
  <c r="H25" i="38" l="1"/>
  <c r="I25" i="38"/>
  <c r="H27" i="38"/>
  <c r="I27" i="38"/>
  <c r="H28" i="38"/>
  <c r="I28" i="38"/>
  <c r="H29" i="38"/>
  <c r="I29" i="38"/>
  <c r="H30" i="38"/>
  <c r="I30" i="38"/>
  <c r="J30" i="38"/>
  <c r="H32" i="38"/>
  <c r="I32" i="38"/>
  <c r="J32" i="38"/>
  <c r="J25" i="38"/>
  <c r="J27" i="38"/>
  <c r="J28" i="38"/>
  <c r="J29" i="38"/>
  <c r="J21" i="38" l="1"/>
  <c r="I21" i="38"/>
  <c r="H21" i="38"/>
  <c r="C43" i="85" l="1"/>
  <c r="I43" i="85" s="1"/>
  <c r="D43" i="85" l="1"/>
  <c r="J43" i="85" s="1"/>
  <c r="H29" i="83" l="1"/>
  <c r="I29" i="83"/>
  <c r="J29" i="83"/>
  <c r="H30" i="83"/>
  <c r="I30" i="83"/>
  <c r="J30" i="83"/>
  <c r="H31" i="83"/>
  <c r="I31" i="83"/>
  <c r="J31" i="83"/>
  <c r="H32" i="83"/>
  <c r="I32" i="83"/>
  <c r="J32" i="83"/>
  <c r="H33" i="83"/>
  <c r="I33" i="83"/>
  <c r="J33" i="83"/>
  <c r="H34" i="83"/>
  <c r="I34" i="83"/>
  <c r="J34" i="83"/>
  <c r="I35" i="83" l="1"/>
  <c r="I36" i="83" s="1"/>
  <c r="J35" i="83"/>
  <c r="J36" i="83" s="1"/>
  <c r="H35" i="83"/>
  <c r="H36" i="83" s="1"/>
  <c r="H40" i="62"/>
  <c r="C50" i="62"/>
  <c r="I50" i="62" s="1"/>
  <c r="D50" i="62"/>
  <c r="J50" i="62" s="1"/>
  <c r="B50" i="62"/>
  <c r="H50" i="62" s="1"/>
  <c r="C49" i="60" l="1"/>
  <c r="I49" i="60" s="1"/>
  <c r="B49" i="60"/>
  <c r="H49" i="60" s="1"/>
  <c r="D49" i="60" l="1"/>
  <c r="J49" i="60" s="1"/>
  <c r="I24" i="38" l="1"/>
  <c r="I33" i="38" s="1"/>
  <c r="J24" i="38"/>
  <c r="J33" i="38" s="1"/>
  <c r="H24" i="38"/>
  <c r="H33" i="38" s="1"/>
  <c r="H10" i="38"/>
  <c r="I10" i="38"/>
  <c r="J10" i="38"/>
  <c r="H11" i="38"/>
  <c r="I11" i="38"/>
  <c r="J11" i="38"/>
  <c r="H12" i="38"/>
  <c r="I12" i="38"/>
  <c r="J12" i="38"/>
  <c r="H13" i="38"/>
  <c r="I13" i="38"/>
  <c r="J13" i="38"/>
  <c r="H14" i="38"/>
  <c r="I14" i="38"/>
  <c r="J14" i="38"/>
  <c r="H16" i="38"/>
  <c r="I16" i="38"/>
  <c r="J16" i="38"/>
  <c r="H17" i="38"/>
  <c r="I17" i="38"/>
  <c r="J17" i="38"/>
  <c r="H18" i="38"/>
  <c r="I18" i="38"/>
  <c r="J18" i="38"/>
  <c r="H19" i="38"/>
  <c r="I19" i="38"/>
  <c r="J19" i="38"/>
  <c r="H20" i="38"/>
  <c r="I20" i="38"/>
  <c r="J20" i="38"/>
  <c r="I9" i="38"/>
  <c r="I22" i="38" s="1"/>
  <c r="J9" i="38"/>
  <c r="J22" i="38" s="1"/>
  <c r="H9" i="38"/>
  <c r="H22" i="38" s="1"/>
  <c r="J34" i="38" l="1"/>
  <c r="H34" i="38"/>
  <c r="I34" i="38"/>
  <c r="B43" i="85" l="1"/>
  <c r="H43" i="85" s="1"/>
</calcChain>
</file>

<file path=xl/sharedStrings.xml><?xml version="1.0" encoding="utf-8"?>
<sst xmlns="http://schemas.openxmlformats.org/spreadsheetml/2006/main" count="4062" uniqueCount="837">
  <si>
    <t>ميسان</t>
  </si>
  <si>
    <t>المثنى</t>
  </si>
  <si>
    <t>التربية للعلوم الانسانية</t>
  </si>
  <si>
    <t>الهندسة الكهروميكانيكية</t>
  </si>
  <si>
    <t>التربية الاساسية</t>
  </si>
  <si>
    <t>التربية للبنات</t>
  </si>
  <si>
    <t>عراقيون</t>
  </si>
  <si>
    <t>عرب</t>
  </si>
  <si>
    <t>مجموع</t>
  </si>
  <si>
    <t>دراسات صباحية</t>
  </si>
  <si>
    <t>كركوك</t>
  </si>
  <si>
    <t>مجموع الدراسات الصباحية</t>
  </si>
  <si>
    <t>دراسات مسائية</t>
  </si>
  <si>
    <t>مجموع الدراسات المسائية</t>
  </si>
  <si>
    <t>الكلية</t>
  </si>
  <si>
    <t>القسم</t>
  </si>
  <si>
    <t>الطب</t>
  </si>
  <si>
    <t>طب الاسنان</t>
  </si>
  <si>
    <t>الصيدلة</t>
  </si>
  <si>
    <t>التمريض</t>
  </si>
  <si>
    <t>الهندسة</t>
  </si>
  <si>
    <t>الزراعة</t>
  </si>
  <si>
    <t>الطب البيطري</t>
  </si>
  <si>
    <t>العلوم</t>
  </si>
  <si>
    <t>الادارة والاقتصاد</t>
  </si>
  <si>
    <t>الاداب</t>
  </si>
  <si>
    <t>اللغات</t>
  </si>
  <si>
    <t>الاعلام</t>
  </si>
  <si>
    <t>القانون</t>
  </si>
  <si>
    <t>الفنون الجميلة</t>
  </si>
  <si>
    <t>الاثار</t>
  </si>
  <si>
    <t>مجموع الاقسام الهندسية</t>
  </si>
  <si>
    <t>مجموع الاقسام العلمية</t>
  </si>
  <si>
    <t>هندسة الخوارزمي</t>
  </si>
  <si>
    <t>بغداد</t>
  </si>
  <si>
    <t>الموصل</t>
  </si>
  <si>
    <t>البصرة</t>
  </si>
  <si>
    <t>تكريت</t>
  </si>
  <si>
    <t>بابل</t>
  </si>
  <si>
    <t>ديالى</t>
  </si>
  <si>
    <t>كربلاء</t>
  </si>
  <si>
    <t>ذي قار</t>
  </si>
  <si>
    <t>واسط</t>
  </si>
  <si>
    <t>هندسة المواد</t>
  </si>
  <si>
    <t xml:space="preserve">التربية </t>
  </si>
  <si>
    <t>هندسة الانتاج والمعادن</t>
  </si>
  <si>
    <t>الجامعة</t>
  </si>
  <si>
    <t>المستنصرية</t>
  </si>
  <si>
    <t>التكنولوجية</t>
  </si>
  <si>
    <t>الكوفة</t>
  </si>
  <si>
    <t>القادسية</t>
  </si>
  <si>
    <t>الانبار</t>
  </si>
  <si>
    <t>الكليات الاهلية</t>
  </si>
  <si>
    <t>هندسة البناء والانشاءات</t>
  </si>
  <si>
    <t>التربية للعلوم الصرفة</t>
  </si>
  <si>
    <t>الهندسة الكيمياوية</t>
  </si>
  <si>
    <t xml:space="preserve"> النهرين</t>
  </si>
  <si>
    <t>طب الكندي</t>
  </si>
  <si>
    <t>التربية  للبنات</t>
  </si>
  <si>
    <t>التربية  ابن رشد</t>
  </si>
  <si>
    <t>التربية  ابن الهيثم</t>
  </si>
  <si>
    <t xml:space="preserve">التربية  </t>
  </si>
  <si>
    <t>العلوم للبنات</t>
  </si>
  <si>
    <t>العلوم السياسية</t>
  </si>
  <si>
    <t>العلوم الاسلامية</t>
  </si>
  <si>
    <t>العلوم التطبيقية</t>
  </si>
  <si>
    <t>التربية  الاساسية</t>
  </si>
  <si>
    <t>الحاسبات والرياضيات</t>
  </si>
  <si>
    <t>علوم الاغذية</t>
  </si>
  <si>
    <t>هندسة السيطرة والنظم</t>
  </si>
  <si>
    <t xml:space="preserve">علوم الحاسبات </t>
  </si>
  <si>
    <t>هندسة الكهربائية والالكترونية</t>
  </si>
  <si>
    <t>التربية البنات</t>
  </si>
  <si>
    <t>العراقية</t>
  </si>
  <si>
    <t>التربية ابن رشد</t>
  </si>
  <si>
    <t>التربية ابن الهيثم</t>
  </si>
  <si>
    <t>سامراء</t>
  </si>
  <si>
    <t>علوم البيئة</t>
  </si>
  <si>
    <t>مجموع الجامعة</t>
  </si>
  <si>
    <t>الفقه</t>
  </si>
  <si>
    <t>التربية</t>
  </si>
  <si>
    <t>تابع جدول رقم (  19 )</t>
  </si>
  <si>
    <t>تابع جدول رقم (   19)</t>
  </si>
  <si>
    <t xml:space="preserve">مجموع الجامعة </t>
  </si>
  <si>
    <t>تربيه للعلوم الانسانيه</t>
  </si>
  <si>
    <t>التربية  للعلوم الصرفه</t>
  </si>
  <si>
    <t>التربية القائم</t>
  </si>
  <si>
    <t>تكنولوجيا المعلومات</t>
  </si>
  <si>
    <t>الدراسات القرانية</t>
  </si>
  <si>
    <t>الكلية ( المعهد)</t>
  </si>
  <si>
    <t>المعهد الطبي التقني بغداد</t>
  </si>
  <si>
    <t>معهد التكنولوجيا  بغداد</t>
  </si>
  <si>
    <t>معهد الادارة الرصافة</t>
  </si>
  <si>
    <t>معهد الفنون التطبيقية</t>
  </si>
  <si>
    <t>المعهد الطبي التقني المنصور</t>
  </si>
  <si>
    <t>معهد الادارة التقني</t>
  </si>
  <si>
    <t xml:space="preserve"> معهد اعداد المدربين التقنيين</t>
  </si>
  <si>
    <t>المعهد التقني الانبار</t>
  </si>
  <si>
    <t>المعهد التقني بابل</t>
  </si>
  <si>
    <t>المعهد التقني النجف</t>
  </si>
  <si>
    <t>المعهد التقني المسيب</t>
  </si>
  <si>
    <t>المعهد التقني الكو ت</t>
  </si>
  <si>
    <t>المعهد التقني الكوفة</t>
  </si>
  <si>
    <t>المعهد التقني الصويرة</t>
  </si>
  <si>
    <t>المعهد التقني بعقوبة</t>
  </si>
  <si>
    <t>المعهد التقني كربلاء</t>
  </si>
  <si>
    <t>المعهد التقني الديوانية</t>
  </si>
  <si>
    <t>المعهد التقني السماوة</t>
  </si>
  <si>
    <t>مجموع المعاهد التقنية للدراسات الصباحية</t>
  </si>
  <si>
    <t>كلية التقنيات الصحية والطبية</t>
  </si>
  <si>
    <t>كلية التقنيات الكهربائية والالكترونية</t>
  </si>
  <si>
    <t>الكلية التقنية الادارية بغداد</t>
  </si>
  <si>
    <t>كلية الفنون التطبيقية</t>
  </si>
  <si>
    <t>الكلية التقنية الادارية الكوفة</t>
  </si>
  <si>
    <t>الكلية التقنية النجف</t>
  </si>
  <si>
    <t>الكلية التقنية المسيب</t>
  </si>
  <si>
    <t>مجموع الكليات التقنية للدراسات الصباحية</t>
  </si>
  <si>
    <t>معهد تكنولوجيا بغداد</t>
  </si>
  <si>
    <t>معهد تقني الانبار</t>
  </si>
  <si>
    <t>مجموع المعاهد التقنية للدراسات المسائية</t>
  </si>
  <si>
    <t>الكلية التقنية الادارية</t>
  </si>
  <si>
    <t>مجموع  الدراسات المسائية</t>
  </si>
  <si>
    <t>تابع جدول (3)</t>
  </si>
  <si>
    <t>تابع جدول (4)</t>
  </si>
  <si>
    <t xml:space="preserve"> جدول (4)</t>
  </si>
  <si>
    <t xml:space="preserve"> جدول (3)</t>
  </si>
  <si>
    <t>Table (3)</t>
  </si>
  <si>
    <t xml:space="preserve">University </t>
  </si>
  <si>
    <t>Arab</t>
  </si>
  <si>
    <t>Total</t>
  </si>
  <si>
    <t>Morning Studies</t>
  </si>
  <si>
    <t>Baghdad</t>
  </si>
  <si>
    <t>Tikrit</t>
  </si>
  <si>
    <t>Babylon</t>
  </si>
  <si>
    <t>Diala</t>
  </si>
  <si>
    <t>Kerbela</t>
  </si>
  <si>
    <t>Thi-Qar</t>
  </si>
  <si>
    <t>Kirkuk</t>
  </si>
  <si>
    <t>Wasit</t>
  </si>
  <si>
    <t>Missan</t>
  </si>
  <si>
    <t>Miuthanna</t>
  </si>
  <si>
    <t>Samaraa</t>
  </si>
  <si>
    <t>Private college</t>
  </si>
  <si>
    <t xml:space="preserve">Medicine </t>
  </si>
  <si>
    <t>Kindy Medicine</t>
  </si>
  <si>
    <t>Dentistry</t>
  </si>
  <si>
    <t>Pharmacy</t>
  </si>
  <si>
    <t>Nursing</t>
  </si>
  <si>
    <t>Engineering</t>
  </si>
  <si>
    <t>Khawarismy Engineering</t>
  </si>
  <si>
    <t>Agriculture</t>
  </si>
  <si>
    <t>Viternary</t>
  </si>
  <si>
    <t>Sciences</t>
  </si>
  <si>
    <t>Sciences for Women</t>
  </si>
  <si>
    <t>Management &amp; Economy</t>
  </si>
  <si>
    <t xml:space="preserve">Education for women </t>
  </si>
  <si>
    <t>Media</t>
  </si>
  <si>
    <t>Languages</t>
  </si>
  <si>
    <t>Law</t>
  </si>
  <si>
    <t>Politics</t>
  </si>
  <si>
    <t>Fine Arts</t>
  </si>
  <si>
    <t>Islamic Sciences</t>
  </si>
  <si>
    <t>Total morning studies</t>
  </si>
  <si>
    <t xml:space="preserve">Total evening studies </t>
  </si>
  <si>
    <t xml:space="preserve">College </t>
  </si>
  <si>
    <t>Morning studies</t>
  </si>
  <si>
    <t>Department</t>
  </si>
  <si>
    <t>Management &amp; economy</t>
  </si>
  <si>
    <t>Education for women</t>
  </si>
  <si>
    <t>Archeology</t>
  </si>
  <si>
    <t>Islamic sciences</t>
  </si>
  <si>
    <t>Evening studies</t>
  </si>
  <si>
    <t>Total evening studies</t>
  </si>
  <si>
    <t>Medicine</t>
  </si>
  <si>
    <t>Education</t>
  </si>
  <si>
    <t>Baisic education</t>
  </si>
  <si>
    <t>Building &amp; construction engineering</t>
  </si>
  <si>
    <t>Architectural engineering</t>
  </si>
  <si>
    <t>Machinery engineering</t>
  </si>
  <si>
    <t>Electrical &amp; Electronic engineering</t>
  </si>
  <si>
    <t>Control &amp; system engineering</t>
  </si>
  <si>
    <t>Chemical engineering</t>
  </si>
  <si>
    <t>Material engineering</t>
  </si>
  <si>
    <t>Electro-mechanic engineering</t>
  </si>
  <si>
    <t>Production &amp; minerals engineering</t>
  </si>
  <si>
    <t xml:space="preserve">Total engineering </t>
  </si>
  <si>
    <t>Applied sciences</t>
  </si>
  <si>
    <t>Information technology</t>
  </si>
  <si>
    <t>Philology</t>
  </si>
  <si>
    <t xml:space="preserve">Total morning studies </t>
  </si>
  <si>
    <t>Computer &amp; Maths</t>
  </si>
  <si>
    <t>Basic education</t>
  </si>
  <si>
    <t>Computer &amp; maths</t>
  </si>
  <si>
    <t>Education / social sciences</t>
  </si>
  <si>
    <t>Morning  studies</t>
  </si>
  <si>
    <t>Total mornung studies</t>
  </si>
  <si>
    <t>Mamagement &amp; economy</t>
  </si>
  <si>
    <t>Table (24)</t>
  </si>
  <si>
    <t>Management &amp; economy/ Ramadi</t>
  </si>
  <si>
    <t>Esducation / Qaim</t>
  </si>
  <si>
    <t>Materials engineering</t>
  </si>
  <si>
    <t>Sciences for women</t>
  </si>
  <si>
    <t>Quran studies</t>
  </si>
  <si>
    <t xml:space="preserve">Evening studies </t>
  </si>
  <si>
    <t>College / Institute</t>
  </si>
  <si>
    <t>Technical medical institute / Baghdad</t>
  </si>
  <si>
    <t>Technology institute / Baghdad</t>
  </si>
  <si>
    <t>Management Institute / Rusafa</t>
  </si>
  <si>
    <t>Applied Arts institute</t>
  </si>
  <si>
    <t>Technical medical institute / Al-mansour</t>
  </si>
  <si>
    <t>Technical management institute</t>
  </si>
  <si>
    <t>Technical trainees preparation institute</t>
  </si>
  <si>
    <t xml:space="preserve">Technical institute / Anbar </t>
  </si>
  <si>
    <t xml:space="preserve">Technical institute / Najaf </t>
  </si>
  <si>
    <t xml:space="preserve">Technical institute / Musaib </t>
  </si>
  <si>
    <t xml:space="preserve">Technical institute / Kut </t>
  </si>
  <si>
    <t xml:space="preserve">Technical institute / Kufa </t>
  </si>
  <si>
    <t xml:space="preserve">Technical institute / Suairah </t>
  </si>
  <si>
    <t xml:space="preserve">Technical institute / Babylon  </t>
  </si>
  <si>
    <t xml:space="preserve">Technical institute / Baquba </t>
  </si>
  <si>
    <t xml:space="preserve">Technical institute / Kerbela </t>
  </si>
  <si>
    <t xml:space="preserve">Technical institute / Diwaniyah  </t>
  </si>
  <si>
    <t xml:space="preserve">Health &amp; medical techniques college </t>
  </si>
  <si>
    <t xml:space="preserve">Electrical &amp; electronic techniques college </t>
  </si>
  <si>
    <t xml:space="preserve">Management technical college/Baghdad </t>
  </si>
  <si>
    <t xml:space="preserve">Applied Arts college </t>
  </si>
  <si>
    <t xml:space="preserve">Management technical college/ Kufa </t>
  </si>
  <si>
    <t>Technical college / Najaf</t>
  </si>
  <si>
    <t>Technical college / Msaib</t>
  </si>
  <si>
    <t>Technology Institute / Baghdad</t>
  </si>
  <si>
    <t>Management institute / Rusafa</t>
  </si>
  <si>
    <t>Technical institute / Anbar</t>
  </si>
  <si>
    <t xml:space="preserve">Management technical college </t>
  </si>
  <si>
    <t>Iraqi</t>
  </si>
  <si>
    <t xml:space="preserve">دراسات صباحية </t>
  </si>
  <si>
    <t xml:space="preserve"> Evening studies</t>
  </si>
  <si>
    <t xml:space="preserve">مجموع </t>
  </si>
  <si>
    <t>ذ</t>
  </si>
  <si>
    <t>ا</t>
  </si>
  <si>
    <t>م</t>
  </si>
  <si>
    <t>M</t>
  </si>
  <si>
    <t>F</t>
  </si>
  <si>
    <t>T</t>
  </si>
  <si>
    <t>مج</t>
  </si>
  <si>
    <t>هندسة تكنولوجيا النفط</t>
  </si>
  <si>
    <t xml:space="preserve">مجموع الدراسات المسائية </t>
  </si>
  <si>
    <t xml:space="preserve">التخطيط العمراني </t>
  </si>
  <si>
    <t>اجانب</t>
  </si>
  <si>
    <t>الهندسة النفط والمعادن</t>
  </si>
  <si>
    <t>التربية الاساسية / شرقاط</t>
  </si>
  <si>
    <t>التربية الاساسية / حديثة</t>
  </si>
  <si>
    <t xml:space="preserve">الادارة والاقتصاد </t>
  </si>
  <si>
    <t>التقنيات الصحية والطبية/ كوفة</t>
  </si>
  <si>
    <t xml:space="preserve">Health &amp; medical techniques/ Kufa   </t>
  </si>
  <si>
    <t xml:space="preserve">الكلية التقنية الهندسية بغداد </t>
  </si>
  <si>
    <t xml:space="preserve"> جامعة التقنية في فرات الاوسط</t>
  </si>
  <si>
    <t>جامعة التقنية في فرات الاوسط</t>
  </si>
  <si>
    <t>جامعة التقنية في المنطقة الوسطى</t>
  </si>
  <si>
    <t>تربية القرنة</t>
  </si>
  <si>
    <t>Fine arts</t>
  </si>
  <si>
    <t>التربية البدنية وعلوم الرياضية</t>
  </si>
  <si>
    <t>قانون</t>
  </si>
  <si>
    <t>الحمدانية</t>
  </si>
  <si>
    <t xml:space="preserve"> AL-Hamdania </t>
  </si>
  <si>
    <t>AL-Falloja</t>
  </si>
  <si>
    <t>جامعة التقنية في المنطقة الشمالية</t>
  </si>
  <si>
    <t>جامعة التقنية في المنطقةالجنوبية</t>
  </si>
  <si>
    <t>الفلوجة</t>
  </si>
  <si>
    <t>مجموع الكلي للجامعات</t>
  </si>
  <si>
    <t>جدول ( 10 )</t>
  </si>
  <si>
    <t>أ</t>
  </si>
  <si>
    <t>هندسة المعلومات</t>
  </si>
  <si>
    <t>التقنيات الحيوية التطبيقية</t>
  </si>
  <si>
    <t xml:space="preserve">الحقوق </t>
  </si>
  <si>
    <t>اقتصاديات الاعمال</t>
  </si>
  <si>
    <t>Business economy</t>
  </si>
  <si>
    <t>الحقوق</t>
  </si>
  <si>
    <t>Literature</t>
  </si>
  <si>
    <t>اعلام</t>
  </si>
  <si>
    <t>Antiques</t>
  </si>
  <si>
    <t>التربية البدنية وعلوم الرياضة</t>
  </si>
  <si>
    <t>physical education</t>
  </si>
  <si>
    <t>دراسات الصباحية</t>
  </si>
  <si>
    <t xml:space="preserve">القانون </t>
  </si>
  <si>
    <t xml:space="preserve">العلوم الاسلامية </t>
  </si>
  <si>
    <t xml:space="preserve">Islamic sciences </t>
  </si>
  <si>
    <t>دراسات المسائية</t>
  </si>
  <si>
    <t xml:space="preserve">Management &amp; economy </t>
  </si>
  <si>
    <t>التقانات الاحيائية</t>
  </si>
  <si>
    <t>مجموع  الدراسات الصباحية</t>
  </si>
  <si>
    <t xml:space="preserve">الطب البيطري </t>
  </si>
  <si>
    <t xml:space="preserve">العلوم الطبية التطبيقية </t>
  </si>
  <si>
    <t>العلوم السياحية</t>
  </si>
  <si>
    <t>Tourism sciences</t>
  </si>
  <si>
    <t xml:space="preserve">التربية للعلوم الصرفة </t>
  </si>
  <si>
    <t>Education/ Sciences</t>
  </si>
  <si>
    <t xml:space="preserve">التربية للعلوم الانسانية </t>
  </si>
  <si>
    <t>Education/ Social Sciences</t>
  </si>
  <si>
    <t xml:space="preserve">العلوم </t>
  </si>
  <si>
    <t>الزراعة والاهوار</t>
  </si>
  <si>
    <t>Agriculture&amp; marshes</t>
  </si>
  <si>
    <t>Table (28)</t>
  </si>
  <si>
    <t xml:space="preserve">الطب </t>
  </si>
  <si>
    <t>Physical Education</t>
  </si>
  <si>
    <t>التربية للعلوم الاتسانية</t>
  </si>
  <si>
    <t xml:space="preserve">الفنون الجميلة </t>
  </si>
  <si>
    <t>Table (34)</t>
  </si>
  <si>
    <t>التربيه الرياضية</t>
  </si>
  <si>
    <t>College</t>
  </si>
  <si>
    <t>التربية البدنية  وعلوم الرياضة</t>
  </si>
  <si>
    <t>Basic Education</t>
  </si>
  <si>
    <t>التريية للعلوم الانسانية</t>
  </si>
  <si>
    <t xml:space="preserve">التربية الاساسية </t>
  </si>
  <si>
    <t>Total Evening studies</t>
  </si>
  <si>
    <t>المعهد (الكلية)</t>
  </si>
  <si>
    <t>المعهد التقني كركوك</t>
  </si>
  <si>
    <t xml:space="preserve">Technical institute / Kirkuk </t>
  </si>
  <si>
    <t>المعهد التقني الحويجة</t>
  </si>
  <si>
    <t xml:space="preserve">Technical institute / Hawijah </t>
  </si>
  <si>
    <t>المعهد التقني الدور</t>
  </si>
  <si>
    <t xml:space="preserve">Technical institute / Dour </t>
  </si>
  <si>
    <t xml:space="preserve">المعهد التقني نينوى </t>
  </si>
  <si>
    <t xml:space="preserve">Technical institute / Ninevah </t>
  </si>
  <si>
    <t>الكلية التقنية الادارية الموصل</t>
  </si>
  <si>
    <t xml:space="preserve">Management technical college/ Mosul </t>
  </si>
  <si>
    <t>الكلية التقنية  الهندسية الموصل</t>
  </si>
  <si>
    <t xml:space="preserve">Technical college / Mosul  </t>
  </si>
  <si>
    <t>الكلية التقنية كركوك</t>
  </si>
  <si>
    <t xml:space="preserve">Technical college / Kirkuk  </t>
  </si>
  <si>
    <t>الكلية التقنية الزراعية  الموصل</t>
  </si>
  <si>
    <t>Morning study</t>
  </si>
  <si>
    <t>التقني البصرة</t>
  </si>
  <si>
    <t xml:space="preserve"> Basrah Technical </t>
  </si>
  <si>
    <t>التقني العمارة</t>
  </si>
  <si>
    <t xml:space="preserve"> AlEmara Technical </t>
  </si>
  <si>
    <t>التقني الشطرة</t>
  </si>
  <si>
    <t xml:space="preserve"> Shatra Technical </t>
  </si>
  <si>
    <t>التقني الناصرية</t>
  </si>
  <si>
    <t xml:space="preserve"> Nseriya Technical </t>
  </si>
  <si>
    <t xml:space="preserve">التقني القرنة </t>
  </si>
  <si>
    <t xml:space="preserve"> Kurna Technical </t>
  </si>
  <si>
    <t xml:space="preserve">مجموع المعاهد التقنية </t>
  </si>
  <si>
    <t xml:space="preserve">Total Technical institutes </t>
  </si>
  <si>
    <t>الكلية التقنية الادارية البصرة</t>
  </si>
  <si>
    <t>Administration  technical basrah</t>
  </si>
  <si>
    <t>كلية التقنيات الصحية والطبية البصرة</t>
  </si>
  <si>
    <t>Medical technical basrah</t>
  </si>
  <si>
    <t xml:space="preserve">مجموع الكليات التقنية </t>
  </si>
  <si>
    <t xml:space="preserve">Total Technical colleges </t>
  </si>
  <si>
    <t xml:space="preserve"> Technical engineering college  Basrah</t>
  </si>
  <si>
    <t>التراث الاهلية الجامعة</t>
  </si>
  <si>
    <t>Alturath  Unversity / College</t>
  </si>
  <si>
    <t>المنصور الاهلية الجامعة</t>
  </si>
  <si>
    <t>AlMansour Unversity / College</t>
  </si>
  <si>
    <t>الرافدين الاهلية الجامعة</t>
  </si>
  <si>
    <t>Alradidain Unversity / College</t>
  </si>
  <si>
    <t>المامون الاهلية الجامعة</t>
  </si>
  <si>
    <t>Alma'amoon Unversity / College</t>
  </si>
  <si>
    <t>شط العرب الاهلية الجامعة</t>
  </si>
  <si>
    <t>Shat Al-Arab Unversity / College</t>
  </si>
  <si>
    <t>المعارف الاهلية الجامعة</t>
  </si>
  <si>
    <t>Alma'arif Unversity / College</t>
  </si>
  <si>
    <t>بغداد للعلوم الاقتصادية الجامعة</t>
  </si>
  <si>
    <t>Baghdad Unversity / College for economic sciences</t>
  </si>
  <si>
    <t>اليرموك الاهلية الجامعة</t>
  </si>
  <si>
    <t>Alyarmook Unversity / College</t>
  </si>
  <si>
    <t>بغداد للصيدلة الاهلية</t>
  </si>
  <si>
    <t xml:space="preserve">Baghdad Pharmacy College </t>
  </si>
  <si>
    <t>الكلية الاسلامية الجامعة</t>
  </si>
  <si>
    <t>Islamic university College</t>
  </si>
  <si>
    <t>دجلة الاهلية الجامعة</t>
  </si>
  <si>
    <t xml:space="preserve">Dijlah University College </t>
  </si>
  <si>
    <t>كلية السلام</t>
  </si>
  <si>
    <t xml:space="preserve">Alsalaam University College </t>
  </si>
  <si>
    <t>كلية مدينة العلم الاهلية</t>
  </si>
  <si>
    <t xml:space="preserve">Madinat Al-Ilm University College </t>
  </si>
  <si>
    <t>كلية الشيخ الطوسي الاهلية الجامعة</t>
  </si>
  <si>
    <t xml:space="preserve">Alshaikh Altoosi University College </t>
  </si>
  <si>
    <t>كلية الرشيد</t>
  </si>
  <si>
    <t xml:space="preserve">Alrasheed University College </t>
  </si>
  <si>
    <t>كلية العراق الجامعة</t>
  </si>
  <si>
    <t xml:space="preserve">Iraq University College </t>
  </si>
  <si>
    <t>كلية صدر العراق الجامعة</t>
  </si>
  <si>
    <t xml:space="preserve">Sadr AlIraq University College </t>
  </si>
  <si>
    <t>كلية القلم الجامعة</t>
  </si>
  <si>
    <t>Al-qalam University College</t>
  </si>
  <si>
    <t>كلية الحسين الاهلية الجامعة</t>
  </si>
  <si>
    <t xml:space="preserve">Alhussein University College </t>
  </si>
  <si>
    <t>كلية الحكمة الجامعة</t>
  </si>
  <si>
    <t>Al-hekma University College</t>
  </si>
  <si>
    <t>كلية المستقبل الجامعة</t>
  </si>
  <si>
    <t>Al-mustakbal University College</t>
  </si>
  <si>
    <t>جامعة اهل البيت الاهلية</t>
  </si>
  <si>
    <t xml:space="preserve">Ahlulbait University College </t>
  </si>
  <si>
    <t>جامعة الامام جعفر الصادق (ع)</t>
  </si>
  <si>
    <t xml:space="preserve">Ja,afar Alsadiq University College </t>
  </si>
  <si>
    <t>كلية االمصطفى الجامعة</t>
  </si>
  <si>
    <t>Al-mustafa University College</t>
  </si>
  <si>
    <t xml:space="preserve">كلية الكتاب الجامعة </t>
  </si>
  <si>
    <t>Al-ketab University College</t>
  </si>
  <si>
    <t xml:space="preserve">كلية الصفوة الجامعة </t>
  </si>
  <si>
    <t>Al-safwa University College</t>
  </si>
  <si>
    <t xml:space="preserve">كلية الكوت  الجامعة </t>
  </si>
  <si>
    <t>كلية الاسراء الجامعة</t>
  </si>
  <si>
    <t>Al-isra'a University College</t>
  </si>
  <si>
    <t xml:space="preserve">كلية النسور الجامعة </t>
  </si>
  <si>
    <t>Al-Nusoor University College</t>
  </si>
  <si>
    <t>Al-Fiqh University College</t>
  </si>
  <si>
    <t xml:space="preserve">كلية ابن حيان  الجامعة </t>
  </si>
  <si>
    <t>Bin Hayan University College</t>
  </si>
  <si>
    <t xml:space="preserve">كلية الباني الجامعة </t>
  </si>
  <si>
    <t>Al-Bani University College</t>
  </si>
  <si>
    <t>Total Morning Studies</t>
  </si>
  <si>
    <t>المأمون الاهلية الجامعة</t>
  </si>
  <si>
    <t>الكلية الاسلامية الاهلية الجامعة</t>
  </si>
  <si>
    <t>كلية الحسين(ع)الهندسية الاهلية الجامعة</t>
  </si>
  <si>
    <t>كلية الامام الجامعة</t>
  </si>
  <si>
    <t>Al-Imam University College</t>
  </si>
  <si>
    <t xml:space="preserve">كلية العراق الجامعة </t>
  </si>
  <si>
    <t>Iraq University College</t>
  </si>
  <si>
    <t xml:space="preserve">كلية صدر العراق الجامعة </t>
  </si>
  <si>
    <t xml:space="preserve">كلية الحلة الجامعة </t>
  </si>
  <si>
    <t>Al-hila University College</t>
  </si>
  <si>
    <t>مجموع الكليات الاهلية الكلي</t>
  </si>
  <si>
    <t>Total Private Colleges</t>
  </si>
  <si>
    <t>صيدلة</t>
  </si>
  <si>
    <t>Table (30)</t>
  </si>
  <si>
    <t>Table (32)</t>
  </si>
  <si>
    <t>Table (4)</t>
  </si>
  <si>
    <t xml:space="preserve">Table (4) Con. </t>
  </si>
  <si>
    <t xml:space="preserve">Table (3) Con. </t>
  </si>
  <si>
    <t xml:space="preserve">                                                                                                                                 </t>
  </si>
  <si>
    <t>physical education for Women</t>
  </si>
  <si>
    <t>Foreigners</t>
  </si>
  <si>
    <t>university of technology in the northern region</t>
  </si>
  <si>
    <t>University of Technology in the Central Region</t>
  </si>
  <si>
    <t>University of Technology in the Middle Euphrates</t>
  </si>
  <si>
    <t>University of Technology in the Southern Region</t>
  </si>
  <si>
    <t>AL-Anbar</t>
  </si>
  <si>
    <t>AL-Qadisiya</t>
  </si>
  <si>
    <t>AL-Basrah</t>
  </si>
  <si>
    <t xml:space="preserve">AL-Mustansiriya </t>
  </si>
  <si>
    <t>AL-Technology</t>
  </si>
  <si>
    <t>AL-Nahrain</t>
  </si>
  <si>
    <t>AL-Iraqia</t>
  </si>
  <si>
    <t xml:space="preserve">AL-Mosul </t>
  </si>
  <si>
    <t>AL-Qasim Al-Khadra</t>
  </si>
  <si>
    <t>AL-Kufa</t>
  </si>
  <si>
    <t>Iraqi's</t>
  </si>
  <si>
    <t>Politics Sciences</t>
  </si>
  <si>
    <t>Petroleum Technology Engineering</t>
  </si>
  <si>
    <t>Vetalist applied technical</t>
  </si>
  <si>
    <t>Education / Qurnah</t>
  </si>
  <si>
    <t>Urban planning</t>
  </si>
  <si>
    <t>Biological technologies</t>
  </si>
  <si>
    <t xml:space="preserve"> Applied Midical sciences  </t>
  </si>
  <si>
    <t>Agricultural technical college  mosul</t>
  </si>
  <si>
    <t>Al-kut University College</t>
  </si>
  <si>
    <t>baisic education / sherqat</t>
  </si>
  <si>
    <t>Engineering Technical College / Baghdad</t>
  </si>
  <si>
    <t>Total evening studies technical institute</t>
  </si>
  <si>
    <t>Total morning studies technical institute</t>
  </si>
  <si>
    <t xml:space="preserve">Total morning studies techniques college </t>
  </si>
  <si>
    <t>Politics sciences</t>
  </si>
  <si>
    <t>Total NO. of universities</t>
  </si>
  <si>
    <t xml:space="preserve"> Morning studies</t>
  </si>
  <si>
    <t>Baisic education / Hadethah</t>
  </si>
  <si>
    <t>Sumer Alrifaai</t>
  </si>
  <si>
    <t>Politics  Sciences</t>
  </si>
  <si>
    <t>Informatics Engineering</t>
  </si>
  <si>
    <t>Education for Pure Sciences</t>
  </si>
  <si>
    <t>Education for Human Sciences</t>
  </si>
  <si>
    <t>البصرة للنفط والغاز</t>
  </si>
  <si>
    <t>Number of Students Graduated from Govermental  Universities, Technical Universities and  Private Colleges Distributed by University, Nationality and Sex For the Academic Year 2016/2017</t>
  </si>
  <si>
    <t>الفلوجه</t>
  </si>
  <si>
    <t>الاداره والاقتصاد</t>
  </si>
  <si>
    <t>تربية طوز خرماتو</t>
  </si>
  <si>
    <t>الزراعه</t>
  </si>
  <si>
    <t>علوم الحاسوب وتكنولوجيا المعلومات</t>
  </si>
  <si>
    <t>التربيه</t>
  </si>
  <si>
    <t>طب البيطري</t>
  </si>
  <si>
    <t xml:space="preserve">Technical institute / Musal </t>
  </si>
  <si>
    <t>المعهد التقني المو صل</t>
  </si>
  <si>
    <t>المعهد تقني الحويجه</t>
  </si>
  <si>
    <t>معهد تقني الكوت</t>
  </si>
  <si>
    <t>معهد الفنون التطبيقيه</t>
  </si>
  <si>
    <t>معهد تقني بعقوبة</t>
  </si>
  <si>
    <t>معهد تقني البصرة</t>
  </si>
  <si>
    <t>المعهد التقني العماره</t>
  </si>
  <si>
    <t>معهد تقني الناصريه</t>
  </si>
  <si>
    <t xml:space="preserve"> الكلية التقنية الهندسية البصرة</t>
  </si>
  <si>
    <t>كلية الحدباء الجامعه</t>
  </si>
  <si>
    <t>كلية اصول الدين الجامعة</t>
  </si>
  <si>
    <t>كليه الفراهيدي الجامعه</t>
  </si>
  <si>
    <t>كليه مزايا الجامعه</t>
  </si>
  <si>
    <t>كلية الكنوز الجامعه</t>
  </si>
  <si>
    <t>كلية الحلة الجامعة</t>
  </si>
  <si>
    <t>كلية النخبة</t>
  </si>
  <si>
    <t>كلية الفارابي</t>
  </si>
  <si>
    <t>كلية الفقة</t>
  </si>
  <si>
    <t>كلية مزايا الجامعة</t>
  </si>
  <si>
    <t>الزراعه والغابات</t>
  </si>
  <si>
    <t>التربيه للعلوم الصرفه</t>
  </si>
  <si>
    <t>law</t>
  </si>
  <si>
    <t>Al-Hala University College</t>
  </si>
  <si>
    <t xml:space="preserve">Table (14) Con. </t>
  </si>
  <si>
    <t>نينوى</t>
  </si>
  <si>
    <t>هندسة الالكترونيات</t>
  </si>
  <si>
    <t>Electrical engineering</t>
  </si>
  <si>
    <t>Nineveh</t>
  </si>
  <si>
    <t>basra for oil and gas</t>
  </si>
  <si>
    <t>tourism science</t>
  </si>
  <si>
    <r>
      <rPr>
        <b/>
        <sz val="14"/>
        <color rgb="FF000000"/>
        <rFont val="Times New Roman"/>
        <family val="1"/>
      </rPr>
      <t xml:space="preserve"> </t>
    </r>
    <r>
      <rPr>
        <b/>
        <sz val="14"/>
        <color rgb="FF000000"/>
        <rFont val="Calibri"/>
        <family val="2"/>
      </rPr>
      <t>Agriculture and forestry</t>
    </r>
  </si>
  <si>
    <t>الهندسة للنفط والغاز</t>
  </si>
  <si>
    <t xml:space="preserve"> College of Education / Tuz Khurmatu</t>
  </si>
  <si>
    <t>Computer and Information Technology</t>
  </si>
  <si>
    <r>
      <t>AL-Hadbaa /</t>
    </r>
    <r>
      <rPr>
        <b/>
        <sz val="14"/>
        <color rgb="FF000000"/>
        <rFont val="Calibri"/>
        <family val="2"/>
      </rPr>
      <t xml:space="preserve"> Collegee</t>
    </r>
  </si>
  <si>
    <t>College of The religion basics (the University)</t>
  </si>
  <si>
    <t>AL-Farahidi  College ( the university )</t>
  </si>
  <si>
    <t>Mazaya colleage (  the University)</t>
  </si>
  <si>
    <t>AL-Farabi College</t>
  </si>
  <si>
    <t>AL-Knooz College</t>
  </si>
  <si>
    <t>AL-Nukhbah college</t>
  </si>
  <si>
    <t>جامعة التقنية في المنطقة الجنوبية</t>
  </si>
  <si>
    <t>Engineering for oil and gas</t>
  </si>
  <si>
    <t xml:space="preserve">Total of university </t>
  </si>
  <si>
    <t>Total of university</t>
  </si>
  <si>
    <t>college</t>
  </si>
  <si>
    <t>Total of  sciences</t>
  </si>
  <si>
    <t>جامعة الكفيل</t>
  </si>
  <si>
    <t>Alkafeel University College</t>
  </si>
  <si>
    <t xml:space="preserve">سومر </t>
  </si>
  <si>
    <t>القسم الأول</t>
  </si>
  <si>
    <t>عدد الطلبة المتخرجين من الجامعات الحكومية  والجامعات التقنية والكليات الاهلية  موزعين حسب الجامعة والجنسية والجنس للعام الدراسي 2018/2017</t>
  </si>
  <si>
    <t>تربية طارمية</t>
  </si>
  <si>
    <t>Education  Altarmia</t>
  </si>
  <si>
    <t>هندسة النفط والتعدين</t>
  </si>
  <si>
    <t xml:space="preserve">البيئة </t>
  </si>
  <si>
    <t xml:space="preserve">Environmental </t>
  </si>
  <si>
    <t>طب نينوى</t>
  </si>
  <si>
    <t>تقنيات احيائية</t>
  </si>
  <si>
    <t xml:space="preserve">القانون والعلوم السياسية </t>
  </si>
  <si>
    <t>Law&amp;Politics Sciences</t>
  </si>
  <si>
    <t>كلية النور الجامعة</t>
  </si>
  <si>
    <t>كلية الطف الجامعة الاهلية</t>
  </si>
  <si>
    <t>كلية بلاد الرافدين</t>
  </si>
  <si>
    <t>هندسة المسيب</t>
  </si>
  <si>
    <t>Engineering Msaeeb</t>
  </si>
  <si>
    <t>هندسة الموارد المائية</t>
  </si>
  <si>
    <t>زراعة حويجة</t>
  </si>
  <si>
    <t>التربيه البدنيه وعلوم الرياضه</t>
  </si>
  <si>
    <t>تربية حويجة</t>
  </si>
  <si>
    <t>Education/Haweja</t>
  </si>
  <si>
    <t xml:space="preserve"> دراسات  صباحية</t>
  </si>
  <si>
    <t>المعهد التقني  كركوك</t>
  </si>
  <si>
    <t>معهد الإدارة التقني</t>
  </si>
  <si>
    <t>معهد تقني/صويرة</t>
  </si>
  <si>
    <t>كلية الفنون التطبيقية / بغداد</t>
  </si>
  <si>
    <t xml:space="preserve">Technical institute </t>
  </si>
  <si>
    <t>Technical institute Baquba</t>
  </si>
  <si>
    <t>Technical institute Swaera</t>
  </si>
  <si>
    <t>الكلية التقنية ذي قار</t>
  </si>
  <si>
    <t>Technical college Th_Qar</t>
  </si>
  <si>
    <t>Bilad Al-Rafidain University College</t>
  </si>
  <si>
    <t>Al-Taff University College</t>
  </si>
  <si>
    <t>Al - Noor University College</t>
  </si>
  <si>
    <t>هندسة الميكانيكيه</t>
  </si>
  <si>
    <t>Total university</t>
  </si>
  <si>
    <t>التربية مقدادية</t>
  </si>
  <si>
    <t>التربية  البدنية وعلوم الرياضة</t>
  </si>
  <si>
    <t xml:space="preserve"> Education/Magdadeya</t>
  </si>
  <si>
    <t>التربية البدنية وعلوم الرياضة  للبنات</t>
  </si>
  <si>
    <t xml:space="preserve"> Nineveh medicine</t>
  </si>
  <si>
    <t>Food Science</t>
  </si>
  <si>
    <t>المعهد التقني موصل</t>
  </si>
  <si>
    <t xml:space="preserve">تمريض </t>
  </si>
  <si>
    <t xml:space="preserve">الزراعة </t>
  </si>
  <si>
    <t xml:space="preserve"> Agriculture</t>
  </si>
  <si>
    <t>معلوماتية الاعمال</t>
  </si>
  <si>
    <t>Business informatics</t>
  </si>
  <si>
    <t xml:space="preserve">تلعفر </t>
  </si>
  <si>
    <t>قاسم الخضراء</t>
  </si>
  <si>
    <t>تكنولوجيا المعلومات والاتصالات</t>
  </si>
  <si>
    <t xml:space="preserve"> Teaching of Information and communications </t>
  </si>
  <si>
    <t xml:space="preserve">المحافظة </t>
  </si>
  <si>
    <t xml:space="preserve">عدد الطلبة المتخرجين من الدراسات الاولية </t>
  </si>
  <si>
    <t>الكليات التقنية</t>
  </si>
  <si>
    <t>المعاهد التقنية</t>
  </si>
  <si>
    <t xml:space="preserve">الكليات الاهلية </t>
  </si>
  <si>
    <t xml:space="preserve">المجموع الكلي </t>
  </si>
  <si>
    <t xml:space="preserve"> عدد الكليات التقنية</t>
  </si>
  <si>
    <t>عدد المعاهد التقنية</t>
  </si>
  <si>
    <t>عدد الجامعات (الاكاديمية)</t>
  </si>
  <si>
    <t xml:space="preserve">عدد الكليات (الاكاديمية) </t>
  </si>
  <si>
    <t xml:space="preserve">الكليات </t>
  </si>
  <si>
    <t>المعاهد</t>
  </si>
  <si>
    <t>مجموع الوحدات</t>
  </si>
  <si>
    <t xml:space="preserve">صلاح الدين </t>
  </si>
  <si>
    <t xml:space="preserve">ديالى </t>
  </si>
  <si>
    <t>النجف</t>
  </si>
  <si>
    <t>ذي قلر</t>
  </si>
  <si>
    <t xml:space="preserve">ميسان </t>
  </si>
  <si>
    <t xml:space="preserve">البصرة </t>
  </si>
  <si>
    <t>المجموع</t>
  </si>
  <si>
    <t xml:space="preserve">القادسية </t>
  </si>
  <si>
    <t xml:space="preserve">الصباحي </t>
  </si>
  <si>
    <t xml:space="preserve">المسائي </t>
  </si>
  <si>
    <t xml:space="preserve">الصباحي والمسائي </t>
  </si>
  <si>
    <t xml:space="preserve">عدد الوحدات للدراسات الجامعية الاولية (الحكومية والاهلية) وعدد المتخرجين منها حسب الجنس والمحافظة للعام الدراسي 2018/2017 </t>
  </si>
  <si>
    <t xml:space="preserve">جدول (3) </t>
  </si>
  <si>
    <t xml:space="preserve">عدد الوحدات للدراسات الجامعية  الاولية </t>
  </si>
  <si>
    <t xml:space="preserve"> الكليات الاهلية </t>
  </si>
  <si>
    <t xml:space="preserve">الحكــــــــومــــيـــــــــــــــــــة </t>
  </si>
  <si>
    <t>الحكوميـــــــــــــــــــــــــــــــــــــــــــــــــــــة</t>
  </si>
  <si>
    <t>الكليات الاكاديمية</t>
  </si>
  <si>
    <t xml:space="preserve"> جدول (5)</t>
  </si>
  <si>
    <t>Table (5)</t>
  </si>
  <si>
    <t>تابع جدول (5)</t>
  </si>
  <si>
    <t xml:space="preserve">Table (5) Con. </t>
  </si>
  <si>
    <t>جدول ( 6 )</t>
  </si>
  <si>
    <t xml:space="preserve"> Table ( 6) </t>
  </si>
  <si>
    <t>جدول (  7 )</t>
  </si>
  <si>
    <t xml:space="preserve"> Table (7 )</t>
  </si>
  <si>
    <t>تابع جدول (  7 )</t>
  </si>
  <si>
    <t xml:space="preserve">Table (7) Con. </t>
  </si>
  <si>
    <t>جدول ( 8 )</t>
  </si>
  <si>
    <t>Table (8)</t>
  </si>
  <si>
    <t xml:space="preserve"> جدول ( 9 )</t>
  </si>
  <si>
    <t>Table (9)</t>
  </si>
  <si>
    <t xml:space="preserve"> Table (10) </t>
  </si>
  <si>
    <t>جدول  ( 11 )</t>
  </si>
  <si>
    <t>Table( 11)</t>
  </si>
  <si>
    <t>جدول  ( 12 )</t>
  </si>
  <si>
    <t>Table( 12)</t>
  </si>
  <si>
    <t>جدول  ( 13 )</t>
  </si>
  <si>
    <t>Table( 13)</t>
  </si>
  <si>
    <t>جدول (14 )</t>
  </si>
  <si>
    <t xml:space="preserve"> Table (14)</t>
  </si>
  <si>
    <t>تابع جدول ( 14 )</t>
  </si>
  <si>
    <t>جدول ( 15 )</t>
  </si>
  <si>
    <t xml:space="preserve"> Table (15)</t>
  </si>
  <si>
    <t>جدول (16)</t>
  </si>
  <si>
    <t>Table (16)</t>
  </si>
  <si>
    <t>تابع جدول ( 16)</t>
  </si>
  <si>
    <t>Table (16) con.</t>
  </si>
  <si>
    <t>جدول ( 17 )</t>
  </si>
  <si>
    <t>Table (17)</t>
  </si>
  <si>
    <t xml:space="preserve">Table (17) Con. </t>
  </si>
  <si>
    <t xml:space="preserve"> تابع جدول ( 17 )</t>
  </si>
  <si>
    <t>جدول ( 18 )</t>
  </si>
  <si>
    <t>Table (18)</t>
  </si>
  <si>
    <t>جدول ( 19 )</t>
  </si>
  <si>
    <t>Table (19)</t>
  </si>
  <si>
    <t>جدول (20)</t>
  </si>
  <si>
    <t>Table (20)</t>
  </si>
  <si>
    <t>Table (20)con.</t>
  </si>
  <si>
    <t>تابع جدول (20  )</t>
  </si>
  <si>
    <t>جدول (21  )</t>
  </si>
  <si>
    <t>Table (21)</t>
  </si>
  <si>
    <t>جدول (  22 )</t>
  </si>
  <si>
    <t>Table (22)</t>
  </si>
  <si>
    <t xml:space="preserve">Table (22) Con. </t>
  </si>
  <si>
    <t>تابع جدول(22)</t>
  </si>
  <si>
    <t>جدول (23 )</t>
  </si>
  <si>
    <t>Table (23)</t>
  </si>
  <si>
    <t>جدول (24 )</t>
  </si>
  <si>
    <t>جدول (25)</t>
  </si>
  <si>
    <t xml:space="preserve">Table (25) </t>
  </si>
  <si>
    <t>جدول(26)</t>
  </si>
  <si>
    <t xml:space="preserve">Table (26) </t>
  </si>
  <si>
    <t xml:space="preserve"> تابع جدول  ( 26 )</t>
  </si>
  <si>
    <t>Table( 26)con.</t>
  </si>
  <si>
    <t>جدول  (27 )</t>
  </si>
  <si>
    <t>Table (27)</t>
  </si>
  <si>
    <t>جدول  (28)</t>
  </si>
  <si>
    <t>جدول (29 )</t>
  </si>
  <si>
    <t>Table (29)</t>
  </si>
  <si>
    <t xml:space="preserve"> تابع جدول (29 )</t>
  </si>
  <si>
    <t xml:space="preserve"> Table (29) Con.</t>
  </si>
  <si>
    <t>جدول  ( 30 )</t>
  </si>
  <si>
    <t>جدول  ( 31)</t>
  </si>
  <si>
    <t>Table ( 31)</t>
  </si>
  <si>
    <t>جدول (32 )</t>
  </si>
  <si>
    <t>جدول ( 33 )</t>
  </si>
  <si>
    <t>Table (33)</t>
  </si>
  <si>
    <t>جدول ( 34 )</t>
  </si>
  <si>
    <t>تابع جدول ( 34 )</t>
  </si>
  <si>
    <t xml:space="preserve">Table (34) Con. </t>
  </si>
  <si>
    <t>جدول (35)</t>
  </si>
  <si>
    <t>Table (35)</t>
  </si>
  <si>
    <t xml:space="preserve">(جدول (36 </t>
  </si>
  <si>
    <t>Table(36)</t>
  </si>
  <si>
    <t>جدول ( 37)</t>
  </si>
  <si>
    <t xml:space="preserve">Table (37 ) </t>
  </si>
  <si>
    <t>تابع جدول ( 37 )</t>
  </si>
  <si>
    <t>Table (37 )con.</t>
  </si>
  <si>
    <t>Nenavah</t>
  </si>
  <si>
    <t>Salah Al-deen</t>
  </si>
  <si>
    <t>Dyala</t>
  </si>
  <si>
    <t>AL- Anbar</t>
  </si>
  <si>
    <t>Al- Najaf</t>
  </si>
  <si>
    <t>Al- Qadysia</t>
  </si>
  <si>
    <t>Al-Muthanna</t>
  </si>
  <si>
    <t>AL- Basrah</t>
  </si>
  <si>
    <t>Governorate</t>
  </si>
  <si>
    <t>كليات</t>
  </si>
  <si>
    <t>معاهد</t>
  </si>
  <si>
    <t>القاسم الخضراء</t>
  </si>
  <si>
    <t>سومر</t>
  </si>
  <si>
    <t>مجموع الجامعات الحكومية</t>
  </si>
  <si>
    <t>الجامعة التقنية في  المنطقة الشمالية</t>
  </si>
  <si>
    <t>الجامعة التقنية في المنطقة الوسطى</t>
  </si>
  <si>
    <t>الجامعة التقنية في  منطقة الفرات الاوسط</t>
  </si>
  <si>
    <t>الجامعة التقنية في  المنطقة الجنوبية</t>
  </si>
  <si>
    <t>مجموع الكليات التقنية</t>
  </si>
  <si>
    <t>مجموع المعاهد التقنية</t>
  </si>
  <si>
    <t>المجموع الكلي</t>
  </si>
  <si>
    <t>2014/2013</t>
  </si>
  <si>
    <t>2015/2014</t>
  </si>
  <si>
    <t>2016/2015</t>
  </si>
  <si>
    <t>2017/2016</t>
  </si>
  <si>
    <t>2017/2018</t>
  </si>
  <si>
    <t>نسبة التغير (الزيادة او الانخفاض) خلال الفترة (2016/2015-2017/2016)%</t>
  </si>
  <si>
    <t>نسبة التغير (الزيادة او الانخفاض) خلال الفترة (2013/2012-2017/2016)%</t>
  </si>
  <si>
    <t>السنة الدراسية</t>
  </si>
  <si>
    <t>الجامعات الحكومية</t>
  </si>
  <si>
    <t>الجامعات التقنية</t>
  </si>
  <si>
    <t>خريجو الدراسات العليا</t>
  </si>
  <si>
    <t>مجموع المعاهد والكليات التقنية</t>
  </si>
  <si>
    <t>ذكور</t>
  </si>
  <si>
    <t>اناث</t>
  </si>
  <si>
    <t xml:space="preserve"> Ibn -rushd Education for man sciences</t>
  </si>
  <si>
    <t>Pure sciences Ibn-alhaitham</t>
  </si>
  <si>
    <t>هندسة الحاسوب</t>
  </si>
  <si>
    <t>هندسة العمارة</t>
  </si>
  <si>
    <t>Computer Sciences</t>
  </si>
  <si>
    <t>Electronic &amp; visuasls engineering</t>
  </si>
  <si>
    <t>هندسة الالكترونيات والبصريات</t>
  </si>
  <si>
    <t>Law&amp;Political sciences</t>
  </si>
  <si>
    <t>Oil engineering</t>
  </si>
  <si>
    <t>Oil&amp; metal engineering</t>
  </si>
  <si>
    <t>Pure sciences</t>
  </si>
  <si>
    <t>Human science</t>
  </si>
  <si>
    <t xml:space="preserve">العلوم التطبيقية /هيت </t>
  </si>
  <si>
    <t>Applied sciences/Heet</t>
  </si>
  <si>
    <t>التربيه للعلوم الانسانيه</t>
  </si>
  <si>
    <t>Law and political sciences</t>
  </si>
  <si>
    <t>القانون والعلوم السياسية</t>
  </si>
  <si>
    <t xml:space="preserve">كليات </t>
  </si>
  <si>
    <t>معاهد شمالية</t>
  </si>
  <si>
    <t>معاهد وسطى</t>
  </si>
  <si>
    <t>معاهد فرات</t>
  </si>
  <si>
    <t xml:space="preserve">معاهد جنوبية </t>
  </si>
  <si>
    <t xml:space="preserve">ذي قار </t>
  </si>
  <si>
    <t xml:space="preserve">NO.of gracluated students from academic study </t>
  </si>
  <si>
    <t>Number of Students Graduated from Govermental  Universities, Technical Universities and  Private Colleges Distributed by University, Nationality and Sex For the Academic Year 2017/2018</t>
  </si>
  <si>
    <t>Basra for oil and gas</t>
  </si>
  <si>
    <t xml:space="preserve">Talfer </t>
  </si>
  <si>
    <t xml:space="preserve">Sumer </t>
  </si>
  <si>
    <t xml:space="preserve">NO.of  University &amp; students </t>
  </si>
  <si>
    <t>Academic Universitry</t>
  </si>
  <si>
    <t xml:space="preserve">Academic College </t>
  </si>
  <si>
    <t xml:space="preserve"> technical College</t>
  </si>
  <si>
    <t xml:space="preserve"> technical institutes </t>
  </si>
  <si>
    <t xml:space="preserve">private  College </t>
  </si>
  <si>
    <t xml:space="preserve">institutes </t>
  </si>
  <si>
    <t>total</t>
  </si>
  <si>
    <t xml:space="preserve"> Number of Bachelor universties &amp;institutes of academical study (governomintal &amp; private) numberof its'  graduated  by  Sex&amp;governorate for Year 2017/2018</t>
  </si>
  <si>
    <t>تابع جدول (  10 )</t>
  </si>
  <si>
    <t xml:space="preserve">Table (10) Con. </t>
  </si>
  <si>
    <t>الدراسات الأولية / جداول تجميعية</t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</si>
  <si>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بغداد</t>
    </r>
    <r>
      <rPr>
        <b/>
        <sz val="14"/>
        <rFont val="Arial"/>
        <family val="2"/>
      </rPr>
      <t xml:space="preserve"> موزعين حسب الكلية  والجنسية والجنس للعام الدراسي 2018/2017</t>
    </r>
  </si>
  <si>
    <r>
      <t xml:space="preserve">  Number of Bachelor Students Graduated From </t>
    </r>
    <r>
      <rPr>
        <b/>
        <sz val="18"/>
        <rFont val="Arial"/>
        <family val="2"/>
      </rPr>
      <t>Baghdad Universitry</t>
    </r>
    <r>
      <rPr>
        <b/>
        <sz val="14"/>
        <rFont val="Arial"/>
        <family val="2"/>
      </rPr>
      <t xml:space="preserve"> Distributed by College , Nationality and Sex For The Academic Year 2017/2018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</si>
  <si>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الجامعة  المستنصرية </t>
    </r>
    <r>
      <rPr>
        <b/>
        <sz val="14"/>
        <rFont val="Arial"/>
        <family val="2"/>
      </rPr>
      <t xml:space="preserve"> موزعين حسب الكلية  والجنسية والجنس للعام الدراسي 2018/2017</t>
    </r>
  </si>
  <si>
    <r>
      <t>Number of Bachelor Students graduated From</t>
    </r>
    <r>
      <rPr>
        <b/>
        <sz val="18"/>
        <rFont val="Arial"/>
        <family val="2"/>
      </rPr>
      <t xml:space="preserve"> Mustansiriya  University</t>
    </r>
    <r>
      <rPr>
        <b/>
        <sz val="14"/>
        <rFont val="Arial"/>
        <family val="2"/>
      </rPr>
      <t xml:space="preserve"> Distributed by College, Nationality  and Sex for the Academic Year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</si>
  <si>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الجامعة  التكنولوجية  </t>
    </r>
    <r>
      <rPr>
        <b/>
        <sz val="14"/>
        <rFont val="Arial"/>
        <family val="2"/>
      </rPr>
      <t>موزعين حسب الكلية  والجنسية والجنس للعام الدراسي 2018/2017</t>
    </r>
  </si>
  <si>
    <r>
      <t>Number of Bachelor Students graduated From</t>
    </r>
    <r>
      <rPr>
        <b/>
        <sz val="18"/>
        <rFont val="Arial"/>
        <family val="2"/>
      </rPr>
      <t xml:space="preserve"> Technology  University</t>
    </r>
    <r>
      <rPr>
        <b/>
        <sz val="14"/>
        <rFont val="Arial"/>
        <family val="2"/>
      </rPr>
      <t xml:space="preserve"> Distributed by College, Nationality  and Sex for the Academic Year 2017/2018 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</si>
  <si>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النهرين </t>
    </r>
    <r>
      <rPr>
        <b/>
        <sz val="14"/>
        <rFont val="Arial"/>
        <family val="2"/>
      </rPr>
      <t xml:space="preserve">موزعين حسب الكلية والجنسية والجنس للعام الدراسي 2018/2017 </t>
    </r>
  </si>
  <si>
    <r>
      <t xml:space="preserve">Number of Bachelor Students graduated From </t>
    </r>
    <r>
      <rPr>
        <b/>
        <sz val="18"/>
        <rFont val="Arial"/>
        <family val="2"/>
      </rPr>
      <t>Nahrain  University</t>
    </r>
    <r>
      <rPr>
        <b/>
        <sz val="14"/>
        <rFont val="Arial"/>
        <family val="2"/>
      </rPr>
      <t xml:space="preserve"> Distributed by College, Nationality  and Sex for the Academic Year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</si>
  <si>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الجامعة العراقية</t>
    </r>
    <r>
      <rPr>
        <b/>
        <sz val="14"/>
        <rFont val="Arial"/>
        <family val="2"/>
      </rPr>
      <t xml:space="preserve"> موزعين حسب الكلية والجنسية والجنس للعام الدراسي 2018/2017 </t>
    </r>
  </si>
  <si>
    <r>
      <t>Number of Bachelor Students graduated From</t>
    </r>
    <r>
      <rPr>
        <b/>
        <sz val="18"/>
        <rFont val="Arial"/>
        <family val="2"/>
      </rPr>
      <t xml:space="preserve"> Iraqia   University</t>
    </r>
    <r>
      <rPr>
        <b/>
        <sz val="14"/>
        <rFont val="Arial"/>
        <family val="2"/>
      </rPr>
      <t xml:space="preserve"> Distributed by College, Nationality  and Sex for the Academic Year 2017/2018 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</si>
  <si>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 الموصل</t>
    </r>
    <r>
      <rPr>
        <b/>
        <sz val="14"/>
        <rFont val="Arial"/>
        <family val="2"/>
      </rPr>
      <t xml:space="preserve">  موزعين حسب الكلية  والجنسية والجنس للعام الدراسي 2018/2017</t>
    </r>
  </si>
  <si>
    <r>
      <t xml:space="preserve">Number of Bachelor Students graduated From </t>
    </r>
    <r>
      <rPr>
        <b/>
        <sz val="18"/>
        <rFont val="Arial"/>
        <family val="2"/>
      </rPr>
      <t>Musal  University</t>
    </r>
    <r>
      <rPr>
        <b/>
        <sz val="14"/>
        <rFont val="Arial"/>
        <family val="2"/>
      </rPr>
      <t xml:space="preserve"> Distributed by College, Nationality  and Sex for the Academic Year 2017/2018 </t>
    </r>
  </si>
  <si>
    <r>
      <t>Number of Bachelor Students graduated From</t>
    </r>
    <r>
      <rPr>
        <b/>
        <sz val="18"/>
        <rFont val="Arial"/>
        <family val="2"/>
      </rPr>
      <t xml:space="preserve"> Nineveh University </t>
    </r>
    <r>
      <rPr>
        <b/>
        <sz val="14"/>
        <rFont val="Arial"/>
        <family val="2"/>
      </rPr>
      <t xml:space="preserve">Distributed by College, Nationality  and Sex for the Academic Year 2017/2018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</si>
  <si>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نينوى </t>
    </r>
    <r>
      <rPr>
        <b/>
        <sz val="14"/>
        <rFont val="Arial"/>
        <family val="2"/>
      </rPr>
      <t xml:space="preserve">موزعين حسب الكلية والجنسية والجنس للعام الدراسي 2018/2017 </t>
    </r>
  </si>
  <si>
    <r>
      <t>Number of Bachelor Students graduated From</t>
    </r>
    <r>
      <rPr>
        <b/>
        <sz val="18"/>
        <rFont val="Arial"/>
        <family val="2"/>
      </rPr>
      <t xml:space="preserve"> AL_ Hamdania University</t>
    </r>
    <r>
      <rPr>
        <b/>
        <sz val="14"/>
        <rFont val="Arial"/>
        <family val="2"/>
      </rPr>
      <t xml:space="preserve"> Distributed by College, Nationality  and Sex for the Academic Year 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</si>
  <si>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تلعفر</t>
    </r>
    <r>
      <rPr>
        <b/>
        <sz val="14"/>
        <rFont val="Arial"/>
        <family val="2"/>
      </rPr>
      <t xml:space="preserve"> موزعين حسب الكلية والجنسية والجنس للعام الدراسي 2018/2017 </t>
    </r>
  </si>
  <si>
    <r>
      <t>Number of Bachelor Students graduated From</t>
    </r>
    <r>
      <rPr>
        <b/>
        <sz val="18"/>
        <rFont val="Arial"/>
        <family val="2"/>
      </rPr>
      <t>Teleafar  University</t>
    </r>
    <r>
      <rPr>
        <b/>
        <sz val="14"/>
        <rFont val="Arial"/>
        <family val="2"/>
      </rPr>
      <t xml:space="preserve"> Distributed by College, Nationality  and Sex for the Academic Year 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</si>
  <si>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 البصرة</t>
    </r>
    <r>
      <rPr>
        <b/>
        <sz val="14"/>
        <rFont val="Arial"/>
        <family val="2"/>
      </rPr>
      <t xml:space="preserve"> موزعين حسب الكلية  والجنسية والجنس للعام الدراسي 2018/2017</t>
    </r>
  </si>
  <si>
    <r>
      <t>Number of Bachelor Students graduated From</t>
    </r>
    <r>
      <rPr>
        <b/>
        <sz val="18"/>
        <rFont val="Arial"/>
        <family val="2"/>
      </rPr>
      <t xml:space="preserve"> AL_ Basrash  University</t>
    </r>
    <r>
      <rPr>
        <b/>
        <sz val="14"/>
        <rFont val="Arial"/>
        <family val="2"/>
      </rPr>
      <t xml:space="preserve"> Distributed by College, Nationality  and Sex for the Academic Year  2017/2018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</si>
  <si>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 البصرة للنفط والغاز </t>
    </r>
    <r>
      <rPr>
        <b/>
        <sz val="14"/>
        <rFont val="Arial"/>
        <family val="2"/>
      </rPr>
      <t>موزعين حسب الكلية  والجنسية والجنس للعام الدراسي 2018/2017</t>
    </r>
  </si>
  <si>
    <r>
      <t>Number of Bachelor Students graduated From</t>
    </r>
    <r>
      <rPr>
        <b/>
        <sz val="18"/>
        <rFont val="Arial"/>
        <family val="2"/>
      </rPr>
      <t xml:space="preserve"> AL_ Basrash  University for Oil and Gas</t>
    </r>
    <r>
      <rPr>
        <b/>
        <sz val="14"/>
        <rFont val="Arial"/>
        <family val="2"/>
      </rPr>
      <t xml:space="preserve"> Distributed by College, Nationality  and Sex for the Academic Year  2017/2018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</si>
  <si>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الكوفة</t>
    </r>
    <r>
      <rPr>
        <b/>
        <sz val="14"/>
        <rFont val="Arial"/>
        <family val="2"/>
      </rPr>
      <t xml:space="preserve"> موزعين حسب الكلية والجنسية والجنس للعام الدراسي 2018/2017 </t>
    </r>
  </si>
  <si>
    <r>
      <t xml:space="preserve">Number of Bachelor Students graduated From </t>
    </r>
    <r>
      <rPr>
        <b/>
        <sz val="18"/>
        <rFont val="Arial"/>
        <family val="2"/>
      </rPr>
      <t>AL_ Kufa   University</t>
    </r>
    <r>
      <rPr>
        <b/>
        <sz val="14"/>
        <rFont val="Arial"/>
        <family val="2"/>
      </rPr>
      <t xml:space="preserve"> Distributed by College, Nationality  and Sex for the Academic Year  2017/2018 </t>
    </r>
  </si>
  <si>
    <r>
      <t>عدد الطلبة المتخرجين من الدراسات الاولية  في</t>
    </r>
    <r>
      <rPr>
        <b/>
        <sz val="18"/>
        <rFont val="Arial"/>
        <family val="2"/>
      </rPr>
      <t xml:space="preserve"> جامعة تكريت </t>
    </r>
    <r>
      <rPr>
        <b/>
        <sz val="14"/>
        <rFont val="Arial"/>
        <family val="2"/>
      </rPr>
      <t xml:space="preserve">موزعين حسب الكلية والجنسية والجنس للعام الدراسي 2018/2017 </t>
    </r>
  </si>
  <si>
    <r>
      <t>Number of Bachelor Students graduated From</t>
    </r>
    <r>
      <rPr>
        <b/>
        <sz val="18"/>
        <rFont val="Arial"/>
        <family val="2"/>
      </rPr>
      <t xml:space="preserve"> Tikrit   University</t>
    </r>
    <r>
      <rPr>
        <b/>
        <sz val="14"/>
        <rFont val="Arial"/>
        <family val="2"/>
      </rPr>
      <t xml:space="preserve"> Distributed by College, Nationality  and Sex for the Academic Year  2017/2018 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</si>
  <si>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سامراء </t>
    </r>
    <r>
      <rPr>
        <b/>
        <sz val="14"/>
        <rFont val="Arial"/>
        <family val="2"/>
      </rPr>
      <t xml:space="preserve">موزعين حسب الكلية والجنسية والجنس للعام الدراسي 2018/2017   </t>
    </r>
  </si>
  <si>
    <r>
      <t xml:space="preserve">Number of Bachelor Students graduated from  </t>
    </r>
    <r>
      <rPr>
        <b/>
        <sz val="18"/>
        <rFont val="Arial"/>
        <family val="2"/>
      </rPr>
      <t>Samaraa University</t>
    </r>
    <r>
      <rPr>
        <b/>
        <sz val="14"/>
        <rFont val="Arial"/>
        <family val="2"/>
      </rPr>
      <t xml:space="preserve"> Distributed by College, Nationality  and Sex for the Academic Year 2017/2018 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</si>
  <si>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القادسية </t>
    </r>
    <r>
      <rPr>
        <b/>
        <sz val="14"/>
        <rFont val="Arial"/>
        <family val="2"/>
      </rPr>
      <t xml:space="preserve">موزعين حسب الكلية والجنسية والجنس للعام الدراسي 2018/2017 </t>
    </r>
  </si>
  <si>
    <r>
      <t>Number of Bachelor Students graduated From</t>
    </r>
    <r>
      <rPr>
        <b/>
        <sz val="18"/>
        <rFont val="Arial"/>
        <family val="2"/>
      </rPr>
      <t xml:space="preserve"> AL_</t>
    </r>
    <r>
      <rPr>
        <b/>
        <sz val="14"/>
        <rFont val="Arial"/>
        <family val="2"/>
      </rPr>
      <t xml:space="preserve"> </t>
    </r>
    <r>
      <rPr>
        <b/>
        <sz val="18"/>
        <rFont val="Arial"/>
        <family val="2"/>
      </rPr>
      <t>Qadisiya Universit</t>
    </r>
    <r>
      <rPr>
        <b/>
        <sz val="14"/>
        <rFont val="Arial"/>
        <family val="2"/>
      </rPr>
      <t xml:space="preserve">y Distributed by College, Nationality  and Sex for the Academic Year 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</si>
  <si>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الانبار </t>
    </r>
    <r>
      <rPr>
        <b/>
        <sz val="14"/>
        <rFont val="Arial"/>
        <family val="2"/>
      </rPr>
      <t xml:space="preserve">موزعين حسب الكلية والجنسية والجنس للعام الدراسي 2018/2017 </t>
    </r>
  </si>
  <si>
    <r>
      <t>Number of Bachelor Students graduated From</t>
    </r>
    <r>
      <rPr>
        <b/>
        <sz val="18"/>
        <rFont val="Arial"/>
        <family val="2"/>
      </rPr>
      <t xml:space="preserve"> AL_Anbar  University</t>
    </r>
    <r>
      <rPr>
        <b/>
        <sz val="14"/>
        <rFont val="Arial"/>
        <family val="2"/>
      </rPr>
      <t xml:space="preserve"> Distributed by College, Nationality  and Sex for the Academic Year 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</si>
  <si>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الفلوجة </t>
    </r>
    <r>
      <rPr>
        <b/>
        <sz val="14"/>
        <rFont val="Arial"/>
        <family val="2"/>
      </rPr>
      <t xml:space="preserve">موزعين حسب الكلية والجنسية والجنس للعام الدراسي 2018/2017 </t>
    </r>
  </si>
  <si>
    <r>
      <t>Number of Bachelor Students graduated From</t>
    </r>
    <r>
      <rPr>
        <b/>
        <sz val="18"/>
        <rFont val="Arial"/>
        <family val="2"/>
      </rPr>
      <t xml:space="preserve"> AL-Falloja   University</t>
    </r>
    <r>
      <rPr>
        <b/>
        <sz val="14"/>
        <rFont val="Arial"/>
        <family val="2"/>
      </rPr>
      <t xml:space="preserve"> Distributed by College, Nationality  and Sex for the Academic Year 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</si>
  <si>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بابل</t>
    </r>
    <r>
      <rPr>
        <b/>
        <sz val="14"/>
        <rFont val="Arial"/>
        <family val="2"/>
      </rPr>
      <t xml:space="preserve"> موزعين حسب الكلية والجنسية والجنس للعام الدراسي 2018/2017</t>
    </r>
  </si>
  <si>
    <r>
      <t xml:space="preserve">Number of Bachelor Students graduated From </t>
    </r>
    <r>
      <rPr>
        <b/>
        <sz val="18"/>
        <rFont val="Arial"/>
        <family val="2"/>
      </rPr>
      <t>Babylon University</t>
    </r>
    <r>
      <rPr>
        <b/>
        <sz val="14"/>
        <rFont val="Arial"/>
        <family val="2"/>
      </rPr>
      <t xml:space="preserve"> Distributed by College, Nationality  and Sex for the Academic Year 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</si>
  <si>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قاسم الخضراء </t>
    </r>
    <r>
      <rPr>
        <b/>
        <sz val="14"/>
        <rFont val="Arial"/>
        <family val="2"/>
      </rPr>
      <t xml:space="preserve">موزعين حسب الكلية والجنسية والجنس للعام الدراسي 2018/2017   </t>
    </r>
  </si>
  <si>
    <r>
      <t xml:space="preserve"> Number of Bachelor Students graduated From </t>
    </r>
    <r>
      <rPr>
        <b/>
        <sz val="18"/>
        <rFont val="Arial"/>
        <family val="2"/>
      </rPr>
      <t>Qasim Al-Khadhraa  University</t>
    </r>
    <r>
      <rPr>
        <b/>
        <sz val="14"/>
        <rFont val="Arial"/>
        <family val="2"/>
      </rPr>
      <t xml:space="preserve"> Distributed by College,Department Division, Nationality   and Sex for the Academic Year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</si>
  <si>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ديالى</t>
    </r>
    <r>
      <rPr>
        <b/>
        <sz val="14"/>
        <rFont val="Arial"/>
        <family val="2"/>
      </rPr>
      <t xml:space="preserve"> موزعين حسب الكلية والجنسية والجنس للعام الدراسي  2018/2017 </t>
    </r>
  </si>
  <si>
    <r>
      <t xml:space="preserve">Number of Bachelor Students graduated From </t>
    </r>
    <r>
      <rPr>
        <b/>
        <sz val="18"/>
        <rFont val="Arial"/>
        <family val="2"/>
      </rPr>
      <t xml:space="preserve">Diala University </t>
    </r>
    <r>
      <rPr>
        <b/>
        <sz val="14"/>
        <rFont val="Arial"/>
        <family val="2"/>
      </rPr>
      <t>Distributed by College, Nationality  and Sex for the Academic Year 2017/2018</t>
    </r>
  </si>
  <si>
    <r>
      <t xml:space="preserve">Number of Bachelor Students graduated From </t>
    </r>
    <r>
      <rPr>
        <b/>
        <sz val="18"/>
        <rFont val="Arial"/>
        <family val="2"/>
      </rPr>
      <t>Kerbela   University</t>
    </r>
    <r>
      <rPr>
        <b/>
        <sz val="14"/>
        <rFont val="Arial"/>
        <family val="2"/>
      </rPr>
      <t xml:space="preserve"> Distributed by College, Nationality  and Sex for the Academic Year 2017/2018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</si>
  <si>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كربلاء</t>
    </r>
    <r>
      <rPr>
        <b/>
        <sz val="14"/>
        <rFont val="Arial"/>
        <family val="2"/>
      </rPr>
      <t xml:space="preserve"> موزعين حسب الكلية والجنسية والجنس للعام الدراسي 2018/2017 </t>
    </r>
  </si>
  <si>
    <r>
      <t xml:space="preserve">عدد الطلبة المتخرجين من الدراسات الاولية  في </t>
    </r>
    <r>
      <rPr>
        <b/>
        <sz val="18"/>
        <rFont val="Arial"/>
        <family val="2"/>
      </rPr>
      <t>جامعة ذي قار</t>
    </r>
    <r>
      <rPr>
        <b/>
        <sz val="14"/>
        <rFont val="Arial"/>
        <family val="2"/>
      </rPr>
      <t xml:space="preserve"> موزعين حسب الكلية والجنسية والجنس للعام الدراسي 2018/2017 </t>
    </r>
  </si>
  <si>
    <r>
      <t xml:space="preserve">Number of Bachelor Students graduated From </t>
    </r>
    <r>
      <rPr>
        <b/>
        <sz val="18"/>
        <rFont val="Arial"/>
        <family val="2"/>
      </rPr>
      <t>Thi-Qar   University</t>
    </r>
    <r>
      <rPr>
        <b/>
        <sz val="14"/>
        <rFont val="Arial"/>
        <family val="2"/>
      </rPr>
      <t xml:space="preserve"> Distributed by College, Nationality  and Sex for the Academic Year  2017/2018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</si>
  <si>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سومر</t>
    </r>
    <r>
      <rPr>
        <b/>
        <sz val="14"/>
        <rFont val="Arial"/>
        <family val="2"/>
      </rPr>
      <t xml:space="preserve"> موزعين حسب الكلية والجنسية والجنس للعام الدراسي 2018/2017  </t>
    </r>
  </si>
  <si>
    <r>
      <t xml:space="preserve">Number of Bachelor Students graduated from  </t>
    </r>
    <r>
      <rPr>
        <b/>
        <sz val="18"/>
        <rFont val="Arial"/>
        <family val="2"/>
      </rPr>
      <t>Sumer University</t>
    </r>
    <r>
      <rPr>
        <b/>
        <sz val="14"/>
        <rFont val="Arial"/>
        <family val="2"/>
      </rPr>
      <t xml:space="preserve"> Distributed by College, Nationality  and Sex for the Academic Year  2017/2018  </t>
    </r>
  </si>
  <si>
    <r>
      <t xml:space="preserve">عدد الطلبة المتخرجين من الدراسات الاولية  في </t>
    </r>
    <r>
      <rPr>
        <b/>
        <sz val="18"/>
        <rFont val="Arial"/>
        <family val="2"/>
      </rPr>
      <t xml:space="preserve">جامعة كركوك </t>
    </r>
    <r>
      <rPr>
        <b/>
        <sz val="14"/>
        <rFont val="Arial"/>
        <family val="2"/>
      </rPr>
      <t>موزعين حسب الكلية والجنسية والجنس للعام الدراسي 2018/2017</t>
    </r>
  </si>
  <si>
    <r>
      <t>Number of Bachelor Students graduated From</t>
    </r>
    <r>
      <rPr>
        <b/>
        <sz val="18"/>
        <rFont val="Arial"/>
        <family val="2"/>
      </rPr>
      <t xml:space="preserve"> Kirkuk University</t>
    </r>
    <r>
      <rPr>
        <b/>
        <sz val="12"/>
        <rFont val="Arial"/>
        <family val="2"/>
      </rPr>
      <t xml:space="preserve"> Distributed by College, Nationality and Sex for the Academic Year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</si>
  <si>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واسط </t>
    </r>
    <r>
      <rPr>
        <b/>
        <sz val="14"/>
        <rFont val="Arial"/>
        <family val="2"/>
      </rPr>
      <t>موزعين حسب الكلية والجنسية والجنس للعام الدراسي 2018/2017</t>
    </r>
  </si>
  <si>
    <r>
      <t>Number of Bachelor Students graduated From</t>
    </r>
    <r>
      <rPr>
        <b/>
        <sz val="18"/>
        <rFont val="Arial"/>
        <family val="2"/>
      </rPr>
      <t xml:space="preserve"> Wasit University</t>
    </r>
    <r>
      <rPr>
        <b/>
        <sz val="14"/>
        <rFont val="Arial"/>
        <family val="2"/>
      </rPr>
      <t xml:space="preserve"> Distributed by College, Nationality and Sex for the Academic Year 2017/2018 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</si>
  <si>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ميسان</t>
    </r>
    <r>
      <rPr>
        <b/>
        <sz val="14"/>
        <rFont val="Arial"/>
        <family val="2"/>
      </rPr>
      <t xml:space="preserve"> موزعين حسب الكلية والجنسية والجنس للعام الدراسي 2018/2017</t>
    </r>
  </si>
  <si>
    <r>
      <t xml:space="preserve">Number of Bachelor Students graduated From        </t>
    </r>
    <r>
      <rPr>
        <b/>
        <sz val="18"/>
        <rFont val="Arial"/>
        <family val="2"/>
      </rPr>
      <t xml:space="preserve"> Missan University</t>
    </r>
    <r>
      <rPr>
        <b/>
        <sz val="14"/>
        <rFont val="Arial"/>
        <family val="2"/>
      </rPr>
      <t xml:space="preserve"> Distributed by College, Nationality and Sex for the Academic Year 2017/2018  </t>
    </r>
  </si>
  <si>
    <r>
      <t>عدد الطلبة المتخرجين من الدراسات الاولية  في</t>
    </r>
    <r>
      <rPr>
        <b/>
        <sz val="18"/>
        <rFont val="Arial"/>
        <family val="2"/>
      </rPr>
      <t xml:space="preserve"> جامعة المثنى </t>
    </r>
    <r>
      <rPr>
        <b/>
        <sz val="14"/>
        <rFont val="Arial"/>
        <family val="2"/>
      </rPr>
      <t xml:space="preserve">موزعين حسب الكلية والجنسية والجنس للعام الدراسي 2018/2017 </t>
    </r>
  </si>
  <si>
    <r>
      <t xml:space="preserve">Number of Bachelor Students graduated From </t>
    </r>
    <r>
      <rPr>
        <b/>
        <sz val="18"/>
        <rFont val="Arial"/>
        <family val="2"/>
      </rPr>
      <t>AL_</t>
    </r>
    <r>
      <rPr>
        <b/>
        <sz val="14"/>
        <rFont val="Arial"/>
        <family val="2"/>
      </rPr>
      <t xml:space="preserve"> </t>
    </r>
    <r>
      <rPr>
        <b/>
        <sz val="18"/>
        <rFont val="Arial"/>
        <family val="2"/>
      </rPr>
      <t xml:space="preserve">Muthanna University </t>
    </r>
    <r>
      <rPr>
        <b/>
        <sz val="14"/>
        <rFont val="Arial"/>
        <family val="2"/>
      </rPr>
      <t xml:space="preserve">Distributed by College, Nationality and Sex for the Academic Year 2017/2018 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</si>
  <si>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تكنلوجيا المعلومات والاتصالات </t>
    </r>
    <r>
      <rPr>
        <b/>
        <sz val="14"/>
        <rFont val="Arial"/>
        <family val="2"/>
      </rPr>
      <t>موزعين حسب الكلية والجنسية والجنس للعام الدراسي 2018/2017</t>
    </r>
  </si>
  <si>
    <r>
      <t xml:space="preserve">Number of Bachelor Students graduated From </t>
    </r>
    <r>
      <rPr>
        <b/>
        <sz val="18"/>
        <rFont val="Arial"/>
        <family val="2"/>
      </rPr>
      <t>Teaching of Information and communications University</t>
    </r>
    <r>
      <rPr>
        <b/>
        <sz val="14"/>
        <rFont val="Arial"/>
        <family val="2"/>
      </rPr>
      <t xml:space="preserve"> Distributed by College, Nationality and Sex for the Academic Year 2017/2018 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</si>
  <si>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الجامعة التقنية  في المنطقة الشمالية </t>
    </r>
    <r>
      <rPr>
        <b/>
        <sz val="14"/>
        <rFont val="Arial"/>
        <family val="2"/>
      </rPr>
      <t xml:space="preserve">موزعين حسب الكلية أو المعهد والجنسية والجنس للعام الدراسي 2018/2017 </t>
    </r>
  </si>
  <si>
    <r>
      <t>Number of graduated studesnt  from</t>
    </r>
    <r>
      <rPr>
        <b/>
        <sz val="18"/>
        <rFont val="Arial"/>
        <family val="2"/>
      </rPr>
      <t xml:space="preserve">Technical universities  in northern area </t>
    </r>
    <r>
      <rPr>
        <b/>
        <sz val="14"/>
        <rFont val="Arial"/>
        <family val="2"/>
      </rPr>
      <t xml:space="preserve">  distributed by college or institute,  nationality and sex for the academic year 2017/2018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</si>
  <si>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الجامعة التقنية في المنطقة الوسطى </t>
    </r>
    <r>
      <rPr>
        <b/>
        <sz val="14"/>
        <rFont val="Arial"/>
        <family val="2"/>
      </rPr>
      <t xml:space="preserve">موزعين حسب الكلية أو المعهد والجنسية والجنس للعام الدراسي 2018/2017 </t>
    </r>
  </si>
  <si>
    <r>
      <t>Number of studesnt graduated from primary  education  of</t>
    </r>
    <r>
      <rPr>
        <b/>
        <sz val="18"/>
        <rFont val="Arial"/>
        <family val="2"/>
      </rPr>
      <t xml:space="preserve"> Technical collage in the middle region</t>
    </r>
    <r>
      <rPr>
        <b/>
        <sz val="14"/>
        <rFont val="Arial"/>
        <family val="2"/>
      </rPr>
      <t xml:space="preserve"> distributed by college or institute,  nationality and sex for the academic year 2017/2018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</si>
  <si>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الجامعة التقنية في منطقة الفرات الاوسط</t>
    </r>
    <r>
      <rPr>
        <b/>
        <sz val="14"/>
        <rFont val="Arial"/>
        <family val="2"/>
      </rPr>
      <t xml:space="preserve"> موزعين حسب الكلية أو المعهد والجنسية والجنس للعام الدراسي 2018/2017 </t>
    </r>
  </si>
  <si>
    <r>
      <t>Number of studesnt graduated from primary  education  of</t>
    </r>
    <r>
      <rPr>
        <b/>
        <sz val="18"/>
        <rFont val="Arial"/>
        <family val="2"/>
      </rPr>
      <t xml:space="preserve"> Technical collage in the middle euphrates region</t>
    </r>
    <r>
      <rPr>
        <b/>
        <sz val="14"/>
        <rFont val="Arial"/>
        <family val="2"/>
      </rPr>
      <t xml:space="preserve"> distributed by college or institute,  nationality and sex for the academic year 2017/2018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</si>
  <si>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 الجامعة التقنية  في المنطقة الجنوبية</t>
    </r>
    <r>
      <rPr>
        <b/>
        <sz val="14"/>
        <rFont val="Arial"/>
        <family val="2"/>
      </rPr>
      <t xml:space="preserve"> موزعين حسب الكلية أو المعهد والجنسية والجنس للعام الدراسي 2018/2017 </t>
    </r>
  </si>
  <si>
    <r>
      <t xml:space="preserve">Number of  graduated students from </t>
    </r>
    <r>
      <rPr>
        <b/>
        <sz val="18"/>
        <rFont val="Arial"/>
        <family val="2"/>
      </rPr>
      <t xml:space="preserve">Technical universities in southern area </t>
    </r>
    <r>
      <rPr>
        <b/>
        <sz val="14"/>
        <rFont val="Arial"/>
        <family val="2"/>
      </rPr>
      <t xml:space="preserve">commission distributed by college or institute,  nationality and sex for the academic year 2017/2018 </t>
    </r>
  </si>
  <si>
    <r>
      <t xml:space="preserve">عدد الطلبة المتخرجين من الدراسات الاولية  في </t>
    </r>
    <r>
      <rPr>
        <b/>
        <sz val="18"/>
        <rFont val="Arial"/>
        <family val="2"/>
      </rPr>
      <t>الكليات الاهلية</t>
    </r>
    <r>
      <rPr>
        <b/>
        <sz val="14"/>
        <rFont val="Arial"/>
        <family val="2"/>
      </rPr>
      <t xml:space="preserve"> موزعين حسب الكلية والجنسية والجنس للعام الدراسي 2018/2017 </t>
    </r>
  </si>
  <si>
    <r>
      <t xml:space="preserve">  Number of Bachelor Students graduated From</t>
    </r>
    <r>
      <rPr>
        <b/>
        <sz val="18"/>
        <rFont val="Arial"/>
        <family val="2"/>
      </rPr>
      <t xml:space="preserve"> Private colleges </t>
    </r>
    <r>
      <rPr>
        <b/>
        <sz val="14"/>
        <rFont val="Arial"/>
        <family val="2"/>
      </rPr>
      <t xml:space="preserve">University Distributed by College, Nationality and  sex For the Academic Year 2017/2018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</si>
  <si>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الحمدانية</t>
    </r>
    <r>
      <rPr>
        <b/>
        <sz val="14"/>
        <rFont val="Arial"/>
        <family val="2"/>
      </rPr>
      <t xml:space="preserve"> موزعين حسب الكلية والجنسية والجنس للعام الدراسي 2018/2017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</si>
</sst>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&quot;£&quot;* #,##0.00_-;\-&quot;£&quot;* #,##0.00_-;_-&quot;£&quot;* &quot;-&quot;??_-;_-@_-"/>
    <numFmt numFmtId="166" formatCode="0.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sz val="10"/>
      <name val="Simplified Arabic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Simplified Arabic"/>
      <family val="1"/>
    </font>
    <font>
      <b/>
      <sz val="10"/>
      <name val="Arial"/>
      <family val="2"/>
    </font>
    <font>
      <b/>
      <sz val="14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sz val="10"/>
      <name val="Arial"/>
      <family val="2"/>
    </font>
    <font>
      <sz val="14"/>
      <name val="Simplified Arabic"/>
      <family val="1"/>
    </font>
    <font>
      <sz val="10"/>
      <name val="Simplified Arabic"/>
      <family val="1"/>
    </font>
    <font>
      <b/>
      <sz val="11"/>
      <name val="Arial"/>
      <family val="2"/>
    </font>
    <font>
      <sz val="12"/>
      <name val="Simplified Arabic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charset val="178"/>
      <scheme val="minor"/>
    </font>
    <font>
      <sz val="16"/>
      <name val="Arial"/>
      <family val="2"/>
    </font>
    <font>
      <sz val="11"/>
      <name val="Arabic Transparent"/>
      <charset val="178"/>
    </font>
    <font>
      <b/>
      <sz val="16"/>
      <name val="Arial"/>
      <family val="2"/>
    </font>
    <font>
      <b/>
      <sz val="11"/>
      <name val="Arabic Transparent"/>
      <charset val="178"/>
    </font>
    <font>
      <b/>
      <sz val="11"/>
      <name val="Simplified Arabic"/>
      <family val="1"/>
    </font>
    <font>
      <b/>
      <sz val="14"/>
      <name val="Akhbar MT"/>
      <charset val="178"/>
    </font>
    <font>
      <sz val="11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36"/>
      <name val="Arial"/>
      <family val="2"/>
    </font>
    <font>
      <b/>
      <sz val="8"/>
      <name val="Simplified Arabic"/>
      <family val="1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36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medium">
        <color auto="1"/>
      </right>
      <top style="thick">
        <color auto="1"/>
      </top>
      <bottom style="thick">
        <color indexed="64"/>
      </bottom>
      <diagonal/>
    </border>
    <border>
      <left/>
      <right style="medium">
        <color auto="1"/>
      </right>
      <top style="thick">
        <color indexed="64"/>
      </top>
      <bottom/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</borders>
  <cellStyleXfs count="13">
    <xf numFmtId="0" fontId="0" fillId="0" borderId="0"/>
    <xf numFmtId="165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 applyFont="0" applyFill="0" applyBorder="0" applyAlignment="0">
      <alignment horizontal="center" vertical="center" shrinkToFit="1" readingOrder="2"/>
    </xf>
    <xf numFmtId="0" fontId="2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4">
    <xf numFmtId="0" fontId="0" fillId="0" borderId="0" xfId="0"/>
    <xf numFmtId="0" fontId="1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1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Fill="1" applyBorder="1" applyAlignment="1">
      <alignment vertical="center" shrinkToFit="1" readingOrder="2"/>
    </xf>
    <xf numFmtId="0" fontId="7" fillId="0" borderId="0" xfId="0" applyFont="1" applyFill="1" applyBorder="1" applyAlignment="1">
      <alignment vertical="center" readingOrder="2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7" fillId="0" borderId="0" xfId="0" applyFont="1" applyFill="1" applyBorder="1" applyAlignment="1">
      <alignment vertical="center" shrinkToFit="1" readingOrder="2"/>
    </xf>
    <xf numFmtId="0" fontId="14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 vertical="center" indent="1" shrinkToFit="1" readingOrder="2"/>
    </xf>
    <xf numFmtId="0" fontId="14" fillId="0" borderId="0" xfId="0" applyFont="1" applyBorder="1"/>
    <xf numFmtId="0" fontId="5" fillId="0" borderId="1" xfId="0" applyFont="1" applyFill="1" applyBorder="1" applyAlignment="1">
      <alignment vertical="center" readingOrder="2"/>
    </xf>
    <xf numFmtId="0" fontId="7" fillId="0" borderId="4" xfId="0" applyFont="1" applyFill="1" applyBorder="1" applyAlignment="1">
      <alignment horizontal="right" vertical="center" indent="1" shrinkToFit="1" readingOrder="2"/>
    </xf>
    <xf numFmtId="0" fontId="7" fillId="0" borderId="6" xfId="0" applyFont="1" applyFill="1" applyBorder="1" applyAlignment="1">
      <alignment horizontal="right" vertical="center" shrinkToFit="1" readingOrder="2"/>
    </xf>
    <xf numFmtId="0" fontId="7" fillId="0" borderId="0" xfId="0" applyFont="1" applyBorder="1"/>
    <xf numFmtId="0" fontId="7" fillId="0" borderId="4" xfId="0" applyFont="1" applyBorder="1"/>
    <xf numFmtId="0" fontId="7" fillId="0" borderId="0" xfId="0" applyFont="1" applyFill="1" applyBorder="1"/>
    <xf numFmtId="0" fontId="7" fillId="0" borderId="8" xfId="0" applyFont="1" applyFill="1" applyBorder="1" applyAlignment="1">
      <alignment vertical="center" readingOrder="2"/>
    </xf>
    <xf numFmtId="0" fontId="7" fillId="0" borderId="9" xfId="0" applyFont="1" applyFill="1" applyBorder="1" applyAlignment="1">
      <alignment vertical="center" readingOrder="2"/>
    </xf>
    <xf numFmtId="0" fontId="7" fillId="0" borderId="5" xfId="0" applyFont="1" applyFill="1" applyBorder="1" applyAlignment="1">
      <alignment vertical="center" shrinkToFit="1" readingOrder="2"/>
    </xf>
    <xf numFmtId="0" fontId="7" fillId="0" borderId="4" xfId="0" applyFont="1" applyBorder="1" applyAlignment="1">
      <alignment vertical="center"/>
    </xf>
    <xf numFmtId="0" fontId="7" fillId="0" borderId="7" xfId="0" applyFont="1" applyFill="1" applyBorder="1" applyAlignment="1">
      <alignment vertical="center" readingOrder="2"/>
    </xf>
    <xf numFmtId="0" fontId="14" fillId="0" borderId="0" xfId="0" applyFont="1" applyFill="1"/>
    <xf numFmtId="0" fontId="7" fillId="2" borderId="4" xfId="0" applyFont="1" applyFill="1" applyBorder="1" applyAlignment="1">
      <alignment horizontal="right" vertical="center" shrinkToFit="1" readingOrder="2"/>
    </xf>
    <xf numFmtId="0" fontId="7" fillId="2" borderId="5" xfId="0" applyFont="1" applyFill="1" applyBorder="1" applyAlignment="1">
      <alignment horizontal="right" vertical="center" shrinkToFit="1" readingOrder="2"/>
    </xf>
    <xf numFmtId="0" fontId="7" fillId="2" borderId="6" xfId="0" applyFont="1" applyFill="1" applyBorder="1" applyAlignment="1">
      <alignment horizontal="right" vertical="center" shrinkToFit="1" readingOrder="2"/>
    </xf>
    <xf numFmtId="0" fontId="7" fillId="0" borderId="4" xfId="0" applyFont="1" applyFill="1" applyBorder="1" applyAlignment="1">
      <alignment readingOrder="2"/>
    </xf>
    <xf numFmtId="0" fontId="7" fillId="0" borderId="7" xfId="0" applyFont="1" applyFill="1" applyBorder="1" applyAlignment="1">
      <alignment horizontal="right" vertical="center" shrinkToFit="1" readingOrder="2"/>
    </xf>
    <xf numFmtId="0" fontId="7" fillId="0" borderId="6" xfId="0" applyFont="1" applyFill="1" applyBorder="1" applyAlignment="1">
      <alignment vertical="center" shrinkToFit="1" readingOrder="2"/>
    </xf>
    <xf numFmtId="0" fontId="16" fillId="0" borderId="0" xfId="0" applyFont="1" applyBorder="1"/>
    <xf numFmtId="0" fontId="8" fillId="0" borderId="0" xfId="0" applyFont="1" applyBorder="1"/>
    <xf numFmtId="0" fontId="7" fillId="0" borderId="10" xfId="0" applyFont="1" applyFill="1" applyBorder="1" applyAlignment="1">
      <alignment vertical="center" readingOrder="2"/>
    </xf>
    <xf numFmtId="0" fontId="6" fillId="0" borderId="0" xfId="0" applyFont="1" applyBorder="1"/>
    <xf numFmtId="0" fontId="7" fillId="2" borderId="0" xfId="0" applyFont="1" applyFill="1" applyBorder="1" applyAlignment="1">
      <alignment vertical="center" readingOrder="2"/>
    </xf>
    <xf numFmtId="0" fontId="5" fillId="0" borderId="1" xfId="0" applyFont="1" applyFill="1" applyBorder="1" applyAlignment="1">
      <alignment horizontal="left" vertical="center" readingOrder="1"/>
    </xf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shrinkToFit="1" readingOrder="1"/>
    </xf>
    <xf numFmtId="0" fontId="6" fillId="0" borderId="0" xfId="0" applyFont="1" applyAlignment="1"/>
    <xf numFmtId="0" fontId="5" fillId="0" borderId="0" xfId="0" applyFont="1" applyFill="1" applyBorder="1" applyAlignment="1">
      <alignment vertical="center" readingOrder="2"/>
    </xf>
    <xf numFmtId="0" fontId="7" fillId="0" borderId="4" xfId="0" applyFont="1" applyFill="1" applyBorder="1" applyAlignment="1">
      <alignment horizontal="right" vertical="center" readingOrder="2"/>
    </xf>
    <xf numFmtId="0" fontId="7" fillId="0" borderId="6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vertical="center" readingOrder="2"/>
    </xf>
    <xf numFmtId="0" fontId="7" fillId="0" borderId="10" xfId="0" applyFont="1" applyFill="1" applyBorder="1" applyAlignment="1">
      <alignment horizontal="right" vertical="center" readingOrder="2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 readingOrder="2"/>
    </xf>
    <xf numFmtId="0" fontId="7" fillId="0" borderId="9" xfId="0" applyFont="1" applyBorder="1"/>
    <xf numFmtId="0" fontId="7" fillId="0" borderId="4" xfId="0" applyFont="1" applyBorder="1" applyAlignment="1">
      <alignment wrapText="1"/>
    </xf>
    <xf numFmtId="0" fontId="7" fillId="0" borderId="10" xfId="0" applyFont="1" applyBorder="1"/>
    <xf numFmtId="0" fontId="7" fillId="0" borderId="1" xfId="0" applyFont="1" applyFill="1" applyBorder="1" applyAlignment="1"/>
    <xf numFmtId="0" fontId="1" fillId="0" borderId="0" xfId="0" applyFont="1" applyAlignment="1"/>
    <xf numFmtId="0" fontId="10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" fillId="0" borderId="0" xfId="0" applyFont="1" applyBorder="1" applyAlignment="1"/>
    <xf numFmtId="0" fontId="7" fillId="0" borderId="5" xfId="0" applyFont="1" applyFill="1" applyBorder="1" applyAlignment="1">
      <alignment horizontal="right" vertical="center" shrinkToFit="1" readingOrder="2"/>
    </xf>
    <xf numFmtId="0" fontId="7" fillId="0" borderId="4" xfId="0" applyFont="1" applyFill="1" applyBorder="1"/>
    <xf numFmtId="0" fontId="7" fillId="0" borderId="5" xfId="0" applyFont="1" applyBorder="1"/>
    <xf numFmtId="0" fontId="7" fillId="0" borderId="6" xfId="0" applyFont="1" applyBorder="1"/>
    <xf numFmtId="0" fontId="8" fillId="0" borderId="0" xfId="0" applyFont="1" applyFill="1"/>
    <xf numFmtId="0" fontId="7" fillId="0" borderId="11" xfId="0" applyFont="1" applyFill="1" applyBorder="1" applyAlignment="1">
      <alignment horizontal="right" vertical="center" shrinkToFit="1" readingOrder="2"/>
    </xf>
    <xf numFmtId="0" fontId="7" fillId="0" borderId="11" xfId="0" applyFont="1" applyBorder="1"/>
    <xf numFmtId="0" fontId="7" fillId="0" borderId="0" xfId="0" applyFont="1" applyBorder="1" applyAlignment="1"/>
    <xf numFmtId="0" fontId="7" fillId="0" borderId="4" xfId="0" applyFont="1" applyFill="1" applyBorder="1" applyAlignment="1">
      <alignment vertical="center" shrinkToFit="1" readingOrder="2"/>
    </xf>
    <xf numFmtId="0" fontId="7" fillId="0" borderId="0" xfId="0" applyFont="1" applyFill="1" applyBorder="1" applyAlignment="1">
      <alignment horizontal="center" vertical="center" shrinkToFit="1" readingOrder="2"/>
    </xf>
    <xf numFmtId="0" fontId="7" fillId="0" borderId="3" xfId="0" applyFont="1" applyFill="1" applyBorder="1" applyAlignment="1">
      <alignment horizontal="center" vertical="center" shrinkToFit="1" readingOrder="2"/>
    </xf>
    <xf numFmtId="0" fontId="7" fillId="0" borderId="5" xfId="0" applyFont="1" applyFill="1" applyBorder="1" applyAlignment="1">
      <alignment vertical="center" readingOrder="2"/>
    </xf>
    <xf numFmtId="0" fontId="18" fillId="0" borderId="0" xfId="0" applyFont="1"/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shrinkToFit="1" readingOrder="2"/>
    </xf>
    <xf numFmtId="0" fontId="8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shrinkToFit="1" readingOrder="2"/>
    </xf>
    <xf numFmtId="0" fontId="5" fillId="0" borderId="0" xfId="0" applyFont="1" applyFill="1" applyBorder="1" applyAlignment="1">
      <alignment horizontal="left" shrinkToFit="1" readingOrder="2"/>
    </xf>
    <xf numFmtId="0" fontId="15" fillId="0" borderId="0" xfId="0" applyFont="1" applyAlignment="1">
      <alignment horizontal="left"/>
    </xf>
    <xf numFmtId="0" fontId="20" fillId="0" borderId="0" xfId="0" applyFont="1"/>
    <xf numFmtId="0" fontId="7" fillId="0" borderId="4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readingOrder="2"/>
    </xf>
    <xf numFmtId="0" fontId="7" fillId="0" borderId="5" xfId="0" applyFont="1" applyFill="1" applyBorder="1" applyAlignment="1">
      <alignment vertical="center" readingOrder="2"/>
    </xf>
    <xf numFmtId="0" fontId="12" fillId="0" borderId="0" xfId="0" applyFont="1" applyBorder="1" applyAlignment="1">
      <alignment horizontal="left" vertical="center" readingOrder="1"/>
    </xf>
    <xf numFmtId="0" fontId="7" fillId="0" borderId="0" xfId="0" applyFont="1" applyBorder="1" applyAlignment="1">
      <alignment horizontal="left" vertical="center" readingOrder="1"/>
    </xf>
    <xf numFmtId="0" fontId="7" fillId="0" borderId="9" xfId="0" applyFont="1" applyBorder="1" applyAlignment="1">
      <alignment horizontal="left" vertical="center" readingOrder="2"/>
    </xf>
    <xf numFmtId="0" fontId="7" fillId="0" borderId="4" xfId="0" applyFont="1" applyBorder="1" applyAlignment="1">
      <alignment horizontal="left" vertical="center" readingOrder="1"/>
    </xf>
    <xf numFmtId="0" fontId="1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2" applyFont="1" applyFill="1" applyBorder="1" applyAlignment="1">
      <alignment vertical="center" shrinkToFit="1" readingOrder="2"/>
    </xf>
    <xf numFmtId="0" fontId="8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shrinkToFit="1" readingOrder="2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 shrinkToFit="1" readingOrder="2"/>
    </xf>
    <xf numFmtId="0" fontId="7" fillId="0" borderId="6" xfId="2" applyFont="1" applyFill="1" applyBorder="1" applyAlignment="1">
      <alignment vertical="center" shrinkToFit="1" readingOrder="2"/>
    </xf>
    <xf numFmtId="0" fontId="7" fillId="0" borderId="4" xfId="0" applyFont="1" applyBorder="1" applyAlignment="1">
      <alignment horizontal="left" vertical="center" readingOrder="1"/>
    </xf>
    <xf numFmtId="0" fontId="7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readingOrder="1"/>
    </xf>
    <xf numFmtId="0" fontId="5" fillId="0" borderId="0" xfId="0" applyFont="1" applyFill="1" applyBorder="1" applyAlignment="1">
      <alignment horizontal="center" vertical="center" shrinkToFit="1" readingOrder="2"/>
    </xf>
    <xf numFmtId="0" fontId="7" fillId="0" borderId="4" xfId="0" applyFont="1" applyFill="1" applyBorder="1" applyAlignment="1">
      <alignment horizontal="right" vertical="center" readingOrder="2"/>
    </xf>
    <xf numFmtId="0" fontId="7" fillId="0" borderId="4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readingOrder="2"/>
    </xf>
    <xf numFmtId="0" fontId="12" fillId="0" borderId="0" xfId="0" applyFont="1" applyAlignment="1">
      <alignment vertical="center" readingOrder="2"/>
    </xf>
    <xf numFmtId="0" fontId="9" fillId="0" borderId="0" xfId="0" applyFont="1"/>
    <xf numFmtId="0" fontId="7" fillId="0" borderId="7" xfId="0" applyFont="1" applyFill="1" applyBorder="1" applyAlignment="1">
      <alignment readingOrder="2"/>
    </xf>
    <xf numFmtId="0" fontId="9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horizontal="right" vertical="center" indent="1" shrinkToFit="1" readingOrder="2"/>
    </xf>
    <xf numFmtId="0" fontId="19" fillId="0" borderId="0" xfId="0" applyFont="1" applyBorder="1"/>
    <xf numFmtId="0" fontId="5" fillId="0" borderId="0" xfId="0" applyFont="1" applyAlignment="1">
      <alignment horizontal="left" vertical="center"/>
    </xf>
    <xf numFmtId="0" fontId="12" fillId="0" borderId="0" xfId="2" applyFont="1" applyAlignment="1">
      <alignment vertical="center"/>
    </xf>
    <xf numFmtId="0" fontId="5" fillId="0" borderId="0" xfId="2" applyFont="1" applyFill="1" applyBorder="1" applyAlignment="1">
      <alignment vertical="center" readingOrder="2"/>
    </xf>
    <xf numFmtId="0" fontId="5" fillId="0" borderId="0" xfId="2" applyFont="1" applyFill="1" applyBorder="1" applyAlignment="1">
      <alignment horizontal="left" vertical="center" readingOrder="1"/>
    </xf>
    <xf numFmtId="0" fontId="7" fillId="2" borderId="4" xfId="2" applyFont="1" applyFill="1" applyBorder="1" applyAlignment="1">
      <alignment horizontal="right" vertical="center" shrinkToFit="1" readingOrder="2"/>
    </xf>
    <xf numFmtId="0" fontId="7" fillId="2" borderId="4" xfId="2" applyFont="1" applyFill="1" applyBorder="1" applyAlignment="1">
      <alignment horizontal="left" vertical="center" readingOrder="1"/>
    </xf>
    <xf numFmtId="0" fontId="0" fillId="0" borderId="0" xfId="0" applyAlignment="1"/>
    <xf numFmtId="0" fontId="7" fillId="0" borderId="5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horizontal="right" vertical="center" readingOrder="2"/>
    </xf>
    <xf numFmtId="0" fontId="7" fillId="0" borderId="8" xfId="0" applyFont="1" applyFill="1" applyBorder="1" applyAlignment="1">
      <alignment horizontal="right" vertical="center" readingOrder="2"/>
    </xf>
    <xf numFmtId="0" fontId="7" fillId="0" borderId="9" xfId="0" applyFont="1" applyFill="1" applyBorder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 shrinkToFit="1" readingOrder="2"/>
    </xf>
    <xf numFmtId="0" fontId="7" fillId="0" borderId="0" xfId="0" applyFont="1" applyFill="1" applyBorder="1" applyAlignment="1">
      <alignment horizontal="right" vertical="center" shrinkToFit="1" readingOrder="2"/>
    </xf>
    <xf numFmtId="0" fontId="5" fillId="0" borderId="0" xfId="0" applyFont="1" applyFill="1" applyBorder="1" applyAlignment="1">
      <alignment horizontal="center" vertical="center" wrapText="1" shrinkToFit="1" readingOrder="2"/>
    </xf>
    <xf numFmtId="0" fontId="7" fillId="0" borderId="4" xfId="0" applyFont="1" applyFill="1" applyBorder="1" applyAlignment="1">
      <alignment horizontal="right" vertical="center" shrinkToFit="1" readingOrder="2"/>
    </xf>
    <xf numFmtId="0" fontId="7" fillId="0" borderId="4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 readingOrder="2"/>
    </xf>
    <xf numFmtId="0" fontId="7" fillId="0" borderId="8" xfId="0" applyFont="1" applyBorder="1" applyAlignment="1">
      <alignment vertical="center"/>
    </xf>
    <xf numFmtId="0" fontId="23" fillId="0" borderId="0" xfId="0" applyFont="1"/>
    <xf numFmtId="0" fontId="5" fillId="0" borderId="1" xfId="0" applyFont="1" applyFill="1" applyBorder="1" applyAlignment="1">
      <alignment vertical="center" shrinkToFit="1" readingOrder="1"/>
    </xf>
    <xf numFmtId="0" fontId="7" fillId="0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shrinkToFit="1" readingOrder="2"/>
    </xf>
    <xf numFmtId="0" fontId="7" fillId="2" borderId="5" xfId="0" applyFont="1" applyFill="1" applyBorder="1" applyAlignment="1">
      <alignment vertical="center" shrinkToFit="1" readingOrder="2"/>
    </xf>
    <xf numFmtId="0" fontId="5" fillId="0" borderId="0" xfId="0" applyFont="1" applyAlignment="1"/>
    <xf numFmtId="0" fontId="6" fillId="0" borderId="0" xfId="6" applyFont="1" applyBorder="1"/>
    <xf numFmtId="0" fontId="5" fillId="0" borderId="0" xfId="6" applyFont="1" applyFill="1" applyBorder="1" applyAlignment="1">
      <alignment vertical="center" shrinkToFit="1" readingOrder="2"/>
    </xf>
    <xf numFmtId="0" fontId="5" fillId="0" borderId="0" xfId="6" applyFont="1" applyFill="1" applyBorder="1" applyAlignment="1">
      <alignment vertical="center" shrinkToFit="1" readingOrder="1"/>
    </xf>
    <xf numFmtId="0" fontId="1" fillId="0" borderId="0" xfId="6" applyFont="1" applyBorder="1"/>
    <xf numFmtId="0" fontId="7" fillId="0" borderId="0" xfId="6" applyFont="1" applyFill="1" applyBorder="1" applyAlignment="1">
      <alignment vertical="center" readingOrder="2"/>
    </xf>
    <xf numFmtId="0" fontId="7" fillId="0" borderId="0" xfId="6" applyFont="1" applyBorder="1" applyAlignment="1">
      <alignment vertical="center"/>
    </xf>
    <xf numFmtId="0" fontId="7" fillId="0" borderId="4" xfId="6" applyFont="1" applyFill="1" applyBorder="1" applyAlignment="1">
      <alignment vertical="center" shrinkToFit="1" readingOrder="2"/>
    </xf>
    <xf numFmtId="0" fontId="7" fillId="0" borderId="4" xfId="6" applyFont="1" applyBorder="1" applyAlignment="1">
      <alignment vertical="center"/>
    </xf>
    <xf numFmtId="0" fontId="7" fillId="0" borderId="4" xfId="6" applyFont="1" applyBorder="1" applyAlignment="1">
      <alignment vertical="center" wrapText="1"/>
    </xf>
    <xf numFmtId="0" fontId="7" fillId="0" borderId="4" xfId="6" applyFont="1" applyFill="1" applyBorder="1" applyAlignment="1">
      <alignment vertical="center" readingOrder="2"/>
    </xf>
    <xf numFmtId="0" fontId="12" fillId="0" borderId="5" xfId="0" applyFont="1" applyBorder="1" applyAlignment="1">
      <alignment vertical="center"/>
    </xf>
    <xf numFmtId="0" fontId="8" fillId="0" borderId="0" xfId="6" applyFont="1" applyBorder="1"/>
    <xf numFmtId="0" fontId="1" fillId="0" borderId="0" xfId="6" applyFont="1" applyBorder="1" applyAlignment="1">
      <alignment vertical="center"/>
    </xf>
    <xf numFmtId="0" fontId="5" fillId="0" borderId="0" xfId="6" applyFont="1" applyFill="1" applyBorder="1" applyAlignment="1">
      <alignment horizontal="right" vertical="center" shrinkToFit="1" readingOrder="2"/>
    </xf>
    <xf numFmtId="0" fontId="7" fillId="2" borderId="9" xfId="0" applyFont="1" applyFill="1" applyBorder="1" applyAlignment="1">
      <alignment vertical="center" shrinkToFit="1" readingOrder="2"/>
    </xf>
    <xf numFmtId="0" fontId="5" fillId="0" borderId="8" xfId="0" applyFont="1" applyFill="1" applyBorder="1" applyAlignment="1">
      <alignment vertical="center" readingOrder="2"/>
    </xf>
    <xf numFmtId="0" fontId="7" fillId="0" borderId="11" xfId="0" applyFont="1" applyFill="1" applyBorder="1" applyAlignment="1">
      <alignment vertical="center" shrinkToFit="1" readingOrder="2"/>
    </xf>
    <xf numFmtId="0" fontId="0" fillId="0" borderId="0" xfId="0" applyBorder="1"/>
    <xf numFmtId="0" fontId="7" fillId="0" borderId="5" xfId="7" applyFont="1" applyBorder="1" applyAlignment="1">
      <alignment horizontal="left" vertical="center" wrapText="1" readingOrder="2"/>
    </xf>
    <xf numFmtId="0" fontId="0" fillId="0" borderId="0" xfId="0" applyBorder="1" applyAlignment="1"/>
    <xf numFmtId="0" fontId="7" fillId="0" borderId="8" xfId="0" applyFont="1" applyFill="1" applyBorder="1" applyAlignment="1">
      <alignment vertical="center" shrinkToFit="1" readingOrder="2"/>
    </xf>
    <xf numFmtId="0" fontId="7" fillId="2" borderId="7" xfId="0" applyFont="1" applyFill="1" applyBorder="1" applyAlignment="1">
      <alignment vertical="center" readingOrder="2"/>
    </xf>
    <xf numFmtId="0" fontId="7" fillId="2" borderId="0" xfId="0" applyFont="1" applyFill="1" applyBorder="1" applyAlignment="1">
      <alignment vertical="center" shrinkToFit="1" readingOrder="2"/>
    </xf>
    <xf numFmtId="0" fontId="5" fillId="0" borderId="0" xfId="0" applyFont="1" applyFill="1" applyBorder="1" applyAlignment="1">
      <alignment horizontal="left" vertical="center" wrapText="1" shrinkToFit="1" readingOrder="1"/>
    </xf>
    <xf numFmtId="0" fontId="17" fillId="0" borderId="0" xfId="0" applyFont="1"/>
    <xf numFmtId="0" fontId="7" fillId="0" borderId="9" xfId="0" applyFont="1" applyFill="1" applyBorder="1" applyAlignment="1">
      <alignment horizontal="left" vertical="center" readingOrder="2"/>
    </xf>
    <xf numFmtId="0" fontId="1" fillId="0" borderId="0" xfId="0" applyFont="1" applyBorder="1"/>
    <xf numFmtId="0" fontId="7" fillId="0" borderId="8" xfId="0" applyFont="1" applyBorder="1"/>
    <xf numFmtId="0" fontId="7" fillId="2" borderId="4" xfId="0" applyFont="1" applyFill="1" applyBorder="1" applyAlignment="1">
      <alignment horizontal="left" vertical="center" wrapText="1" readingOrder="1"/>
    </xf>
    <xf numFmtId="0" fontId="7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2" borderId="5" xfId="0" applyFont="1" applyFill="1" applyBorder="1" applyAlignment="1">
      <alignment vertical="center" readingOrder="2"/>
    </xf>
    <xf numFmtId="0" fontId="26" fillId="0" borderId="0" xfId="10" applyFont="1" applyFill="1" applyAlignment="1">
      <alignment readingOrder="1"/>
    </xf>
    <xf numFmtId="0" fontId="27" fillId="0" borderId="0" xfId="10" applyFont="1" applyFill="1" applyAlignment="1">
      <alignment readingOrder="1"/>
    </xf>
    <xf numFmtId="0" fontId="17" fillId="0" borderId="0" xfId="10" applyFont="1" applyFill="1" applyAlignment="1">
      <alignment horizontal="center" readingOrder="1"/>
    </xf>
    <xf numFmtId="0" fontId="28" fillId="0" borderId="0" xfId="10" applyFont="1" applyFill="1" applyAlignment="1">
      <alignment horizontal="right" shrinkToFit="1" readingOrder="1"/>
    </xf>
    <xf numFmtId="0" fontId="7" fillId="2" borderId="4" xfId="0" applyFont="1" applyFill="1" applyBorder="1" applyAlignment="1">
      <alignment horizontal="right" vertical="center" readingOrder="1"/>
    </xf>
    <xf numFmtId="0" fontId="7" fillId="0" borderId="0" xfId="0" applyFont="1" applyAlignment="1">
      <alignment horizontal="right" vertical="center"/>
    </xf>
    <xf numFmtId="0" fontId="29" fillId="0" borderId="0" xfId="0" applyFont="1" applyAlignment="1">
      <alignment horizontal="center"/>
    </xf>
    <xf numFmtId="0" fontId="7" fillId="2" borderId="9" xfId="0" applyFont="1" applyFill="1" applyBorder="1" applyAlignment="1">
      <alignment vertical="center" readingOrder="2"/>
    </xf>
    <xf numFmtId="0" fontId="7" fillId="2" borderId="5" xfId="0" applyFont="1" applyFill="1" applyBorder="1" applyAlignment="1">
      <alignment horizontal="left" vertical="center" readingOrder="1"/>
    </xf>
    <xf numFmtId="0" fontId="5" fillId="0" borderId="0" xfId="6" applyFont="1" applyFill="1" applyBorder="1" applyAlignment="1">
      <alignment horizontal="center" vertical="center" shrinkToFit="1" readingOrder="2"/>
    </xf>
    <xf numFmtId="0" fontId="7" fillId="0" borderId="4" xfId="6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shrinkToFit="1" readingOrder="2"/>
    </xf>
    <xf numFmtId="0" fontId="7" fillId="0" borderId="0" xfId="0" applyFont="1" applyFill="1" applyBorder="1" applyAlignment="1">
      <alignment horizontal="right" vertical="center" shrinkToFit="1" readingOrder="2"/>
    </xf>
    <xf numFmtId="0" fontId="7" fillId="0" borderId="0" xfId="0" applyFont="1" applyFill="1" applyBorder="1" applyAlignment="1">
      <alignment vertical="center" shrinkToFit="1" readingOrder="1"/>
    </xf>
    <xf numFmtId="0" fontId="5" fillId="0" borderId="0" xfId="0" applyFont="1" applyFill="1" applyBorder="1" applyAlignment="1">
      <alignment horizontal="right" vertical="center" readingOrder="2"/>
    </xf>
    <xf numFmtId="0" fontId="7" fillId="0" borderId="9" xfId="0" applyFont="1" applyFill="1" applyBorder="1" applyAlignment="1">
      <alignment horizontal="right" vertical="center" readingOrder="2"/>
    </xf>
    <xf numFmtId="0" fontId="7" fillId="0" borderId="0" xfId="0" applyFont="1" applyFill="1" applyBorder="1" applyAlignment="1">
      <alignment vertical="center" shrinkToFit="1" readingOrder="1"/>
    </xf>
    <xf numFmtId="0" fontId="7" fillId="0" borderId="0" xfId="0" applyFont="1" applyFill="1" applyBorder="1" applyAlignment="1">
      <alignment horizontal="right" vertical="center" shrinkToFit="1" readingOrder="2"/>
    </xf>
    <xf numFmtId="0" fontId="18" fillId="0" borderId="0" xfId="0" applyFont="1" applyAlignment="1">
      <alignment vertical="center"/>
    </xf>
    <xf numFmtId="0" fontId="18" fillId="0" borderId="0" xfId="6" applyFont="1" applyBorder="1"/>
    <xf numFmtId="0" fontId="7" fillId="0" borderId="12" xfId="0" applyFont="1" applyFill="1" applyBorder="1" applyAlignment="1">
      <alignment horizontal="left" vertical="center" shrinkToFit="1" readingOrder="2"/>
    </xf>
    <xf numFmtId="0" fontId="7" fillId="0" borderId="0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horizontal="right" vertical="center" readingOrder="2"/>
    </xf>
    <xf numFmtId="0" fontId="7" fillId="0" borderId="7" xfId="0" applyFont="1" applyFill="1" applyBorder="1" applyAlignment="1">
      <alignment horizontal="right" vertical="center" readingOrder="2"/>
    </xf>
    <xf numFmtId="0" fontId="7" fillId="0" borderId="5" xfId="0" applyFont="1" applyBorder="1" applyAlignment="1">
      <alignment horizontal="left" vertical="center" readingOrder="1"/>
    </xf>
    <xf numFmtId="0" fontId="7" fillId="0" borderId="0" xfId="0" applyFont="1" applyBorder="1" applyAlignment="1">
      <alignment horizontal="left" vertical="center" readingOrder="1"/>
    </xf>
    <xf numFmtId="0" fontId="7" fillId="0" borderId="7" xfId="0" applyFont="1" applyBorder="1" applyAlignment="1">
      <alignment horizontal="left" vertical="center" readingOrder="1"/>
    </xf>
    <xf numFmtId="0" fontId="7" fillId="0" borderId="4" xfId="0" applyFont="1" applyBorder="1" applyAlignment="1">
      <alignment horizontal="left" vertical="center" readingOrder="1"/>
    </xf>
    <xf numFmtId="0" fontId="7" fillId="0" borderId="5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vertical="center" readingOrder="2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left" vertical="center" readingOrder="1"/>
    </xf>
    <xf numFmtId="0" fontId="7" fillId="0" borderId="0" xfId="0" applyFont="1" applyFill="1" applyBorder="1" applyAlignment="1">
      <alignment horizontal="right" vertical="center" shrinkToFit="1" readingOrder="2"/>
    </xf>
    <xf numFmtId="0" fontId="7" fillId="0" borderId="0" xfId="0" applyFont="1" applyBorder="1" applyAlignment="1">
      <alignment horizontal="left" vertical="center" readingOrder="2"/>
    </xf>
    <xf numFmtId="0" fontId="7" fillId="0" borderId="6" xfId="0" applyFont="1" applyFill="1" applyBorder="1" applyAlignment="1">
      <alignment vertical="center" readingOrder="2"/>
    </xf>
    <xf numFmtId="0" fontId="7" fillId="0" borderId="10" xfId="0" applyFont="1" applyFill="1" applyBorder="1" applyAlignment="1">
      <alignment vertical="center" readingOrder="2"/>
    </xf>
    <xf numFmtId="0" fontId="7" fillId="2" borderId="4" xfId="2" applyFont="1" applyFill="1" applyBorder="1" applyAlignment="1">
      <alignment vertical="center" wrapText="1" shrinkToFit="1" readingOrder="2"/>
    </xf>
    <xf numFmtId="0" fontId="7" fillId="2" borderId="4" xfId="2" applyFont="1" applyFill="1" applyBorder="1" applyAlignment="1">
      <alignment vertical="center" shrinkToFit="1" readingOrder="2"/>
    </xf>
    <xf numFmtId="0" fontId="7" fillId="0" borderId="4" xfId="0" applyFont="1" applyBorder="1" applyAlignment="1">
      <alignment horizontal="left" vertical="center" readingOrder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horizontal="left" vertical="center" readingOrder="2"/>
    </xf>
    <xf numFmtId="0" fontId="7" fillId="0" borderId="4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Fill="1" applyBorder="1" applyAlignment="1">
      <alignment horizontal="right" vertical="center" shrinkToFit="1" readingOrder="2"/>
    </xf>
    <xf numFmtId="0" fontId="7" fillId="0" borderId="4" xfId="0" applyFont="1" applyFill="1" applyBorder="1" applyAlignment="1">
      <alignment vertical="center" readingOrder="2"/>
    </xf>
    <xf numFmtId="0" fontId="7" fillId="0" borderId="3" xfId="0" applyFont="1" applyFill="1" applyBorder="1" applyAlignment="1">
      <alignment horizontal="center" shrinkToFit="1" readingOrder="2"/>
    </xf>
    <xf numFmtId="0" fontId="7" fillId="0" borderId="5" xfId="0" applyFont="1" applyFill="1" applyBorder="1" applyAlignment="1">
      <alignment vertical="center" readingOrder="2"/>
    </xf>
    <xf numFmtId="0" fontId="7" fillId="0" borderId="0" xfId="0" applyFont="1" applyFill="1" applyBorder="1" applyAlignment="1">
      <alignment vertical="center" readingOrder="2"/>
    </xf>
    <xf numFmtId="0" fontId="7" fillId="0" borderId="5" xfId="0" applyFont="1" applyFill="1" applyBorder="1" applyAlignment="1">
      <alignment vertical="center" shrinkToFit="1" readingOrder="2"/>
    </xf>
    <xf numFmtId="0" fontId="7" fillId="0" borderId="11" xfId="0" applyFont="1" applyBorder="1" applyAlignment="1">
      <alignment horizontal="left" vertical="center" readingOrder="1"/>
    </xf>
    <xf numFmtId="0" fontId="7" fillId="0" borderId="9" xfId="0" applyFont="1" applyFill="1" applyBorder="1" applyAlignment="1">
      <alignment vertical="center" readingOrder="2"/>
    </xf>
    <xf numFmtId="0" fontId="7" fillId="0" borderId="5" xfId="0" applyFont="1" applyFill="1" applyBorder="1" applyAlignment="1">
      <alignment horizontal="right" vertical="center" shrinkToFit="1" readingOrder="2"/>
    </xf>
    <xf numFmtId="0" fontId="7" fillId="0" borderId="4" xfId="0" applyFont="1" applyFill="1" applyBorder="1" applyAlignment="1">
      <alignment vertical="center" shrinkToFit="1" readingOrder="2"/>
    </xf>
    <xf numFmtId="0" fontId="7" fillId="0" borderId="0" xfId="0" applyFont="1" applyFill="1" applyBorder="1" applyAlignment="1">
      <alignment vertical="center" shrinkToFit="1" readingOrder="2"/>
    </xf>
    <xf numFmtId="0" fontId="7" fillId="2" borderId="6" xfId="0" applyFont="1" applyFill="1" applyBorder="1" applyAlignment="1">
      <alignment vertical="center" shrinkToFit="1" readingOrder="2"/>
    </xf>
    <xf numFmtId="0" fontId="7" fillId="0" borderId="6" xfId="0" applyFont="1" applyFill="1" applyBorder="1" applyAlignment="1">
      <alignment horizontal="right" vertical="center" readingOrder="2"/>
    </xf>
    <xf numFmtId="0" fontId="7" fillId="0" borderId="11" xfId="0" applyFont="1" applyFill="1" applyBorder="1" applyAlignment="1">
      <alignment horizontal="left" vertical="center" shrinkToFit="1" readingOrder="2"/>
    </xf>
    <xf numFmtId="0" fontId="7" fillId="0" borderId="9" xfId="0" applyFont="1" applyFill="1" applyBorder="1" applyAlignment="1">
      <alignment vertical="center" readingOrder="2"/>
    </xf>
    <xf numFmtId="0" fontId="7" fillId="0" borderId="5" xfId="0" applyFont="1" applyFill="1" applyBorder="1" applyAlignment="1">
      <alignment vertical="center" shrinkToFit="1" readingOrder="2"/>
    </xf>
    <xf numFmtId="0" fontId="7" fillId="0" borderId="0" xfId="0" applyFont="1" applyFill="1" applyBorder="1" applyAlignment="1">
      <alignment vertical="center" shrinkToFit="1" readingOrder="2"/>
    </xf>
    <xf numFmtId="0" fontId="7" fillId="0" borderId="4" xfId="0" applyFont="1" applyBorder="1" applyAlignment="1">
      <alignment horizontal="left" vertical="center" readingOrder="1"/>
    </xf>
    <xf numFmtId="0" fontId="7" fillId="0" borderId="6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6" xfId="0" applyFont="1" applyFill="1" applyBorder="1" applyAlignment="1">
      <alignment vertical="center" readingOrder="2"/>
    </xf>
    <xf numFmtId="0" fontId="7" fillId="2" borderId="0" xfId="0" applyFont="1" applyFill="1" applyBorder="1" applyAlignment="1">
      <alignment horizontal="right" vertical="center" readingOrder="2"/>
    </xf>
    <xf numFmtId="0" fontId="7" fillId="2" borderId="9" xfId="0" applyFont="1" applyFill="1" applyBorder="1" applyAlignment="1">
      <alignment horizontal="right" vertical="center" readingOrder="2"/>
    </xf>
    <xf numFmtId="0" fontId="7" fillId="2" borderId="6" xfId="0" applyFont="1" applyFill="1" applyBorder="1" applyAlignment="1">
      <alignment horizontal="right" vertical="center" readingOrder="2"/>
    </xf>
    <xf numFmtId="0" fontId="7" fillId="2" borderId="0" xfId="0" applyFont="1" applyFill="1" applyBorder="1" applyAlignment="1">
      <alignment horizontal="center" vertical="center" readingOrder="2"/>
    </xf>
    <xf numFmtId="0" fontId="7" fillId="2" borderId="9" xfId="2" applyFont="1" applyFill="1" applyBorder="1" applyAlignment="1">
      <alignment vertical="center" shrinkToFit="1" readingOrder="2"/>
    </xf>
    <xf numFmtId="0" fontId="7" fillId="2" borderId="9" xfId="2" applyFont="1" applyFill="1" applyBorder="1" applyAlignment="1">
      <alignment horizontal="left" vertical="center" readingOrder="1"/>
    </xf>
    <xf numFmtId="0" fontId="7" fillId="2" borderId="11" xfId="2" applyFont="1" applyFill="1" applyBorder="1" applyAlignment="1">
      <alignment horizontal="right" vertical="center" shrinkToFit="1" readingOrder="2"/>
    </xf>
    <xf numFmtId="0" fontId="7" fillId="2" borderId="0" xfId="2" applyFont="1" applyFill="1" applyBorder="1" applyAlignment="1">
      <alignment horizontal="right" vertical="center" shrinkToFit="1" readingOrder="2"/>
    </xf>
    <xf numFmtId="0" fontId="7" fillId="2" borderId="0" xfId="2" applyFont="1" applyFill="1" applyBorder="1" applyAlignment="1">
      <alignment vertical="center" shrinkToFit="1" readingOrder="2"/>
    </xf>
    <xf numFmtId="0" fontId="5" fillId="2" borderId="0" xfId="2" applyFont="1" applyFill="1" applyBorder="1" applyAlignment="1">
      <alignment vertical="center" readingOrder="2"/>
    </xf>
    <xf numFmtId="0" fontId="7" fillId="2" borderId="5" xfId="2" applyFont="1" applyFill="1" applyBorder="1" applyAlignment="1">
      <alignment horizontal="right" vertical="center" shrinkToFit="1" readingOrder="2"/>
    </xf>
    <xf numFmtId="0" fontId="5" fillId="2" borderId="1" xfId="2" applyFont="1" applyFill="1" applyBorder="1" applyAlignment="1">
      <alignment vertical="center" readingOrder="2"/>
    </xf>
    <xf numFmtId="0" fontId="7" fillId="2" borderId="9" xfId="2" applyFont="1" applyFill="1" applyBorder="1" applyAlignment="1">
      <alignment horizontal="left" vertical="center" readingOrder="2"/>
    </xf>
    <xf numFmtId="0" fontId="7" fillId="2" borderId="5" xfId="2" applyFont="1" applyFill="1" applyBorder="1" applyAlignment="1">
      <alignment vertical="center" shrinkToFit="1" readingOrder="2"/>
    </xf>
    <xf numFmtId="0" fontId="12" fillId="2" borderId="0" xfId="2" applyFont="1" applyFill="1" applyBorder="1" applyAlignment="1">
      <alignment horizontal="left" vertical="center" readingOrder="1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shrinkToFit="1" readingOrder="2"/>
    </xf>
    <xf numFmtId="0" fontId="5" fillId="0" borderId="3" xfId="0" applyFont="1" applyFill="1" applyBorder="1" applyAlignment="1">
      <alignment horizontal="center" vertical="center" shrinkToFit="1" readingOrder="2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0" xfId="6" applyFont="1" applyFill="1" applyBorder="1" applyAlignment="1">
      <alignment horizontal="center" vertical="center" shrinkToFit="1" readingOrder="2"/>
    </xf>
    <xf numFmtId="0" fontId="5" fillId="2" borderId="0" xfId="0" applyFont="1" applyFill="1" applyBorder="1" applyAlignment="1">
      <alignment horizontal="right" vertical="center" readingOrder="2"/>
    </xf>
    <xf numFmtId="0" fontId="7" fillId="2" borderId="8" xfId="0" applyFont="1" applyFill="1" applyBorder="1" applyAlignment="1">
      <alignment vertical="center" readingOrder="2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7" fillId="2" borderId="0" xfId="0" applyFont="1" applyFill="1" applyBorder="1" applyAlignment="1">
      <alignment horizontal="center" readingOrder="2"/>
    </xf>
    <xf numFmtId="0" fontId="7" fillId="2" borderId="9" xfId="0" applyFont="1" applyFill="1" applyBorder="1" applyAlignment="1">
      <alignment horizontal="center" vertical="center" readingOrder="2"/>
    </xf>
    <xf numFmtId="0" fontId="7" fillId="2" borderId="5" xfId="0" applyFont="1" applyFill="1" applyBorder="1" applyAlignment="1">
      <alignment vertical="center" shrinkToFit="1"/>
    </xf>
    <xf numFmtId="0" fontId="7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8" fillId="2" borderId="0" xfId="0" applyFont="1" applyFill="1" applyBorder="1" applyAlignment="1"/>
    <xf numFmtId="0" fontId="7" fillId="2" borderId="9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7" fillId="0" borderId="6" xfId="2" applyFont="1" applyFill="1" applyBorder="1" applyAlignment="1">
      <alignment horizontal="right" vertical="center" shrinkToFit="1" readingOrder="2"/>
    </xf>
    <xf numFmtId="0" fontId="7" fillId="2" borderId="9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0" fillId="2" borderId="0" xfId="0" applyFill="1"/>
    <xf numFmtId="0" fontId="3" fillId="2" borderId="0" xfId="0" applyFont="1" applyFill="1"/>
    <xf numFmtId="0" fontId="5" fillId="2" borderId="0" xfId="0" applyFont="1" applyFill="1" applyBorder="1" applyAlignment="1">
      <alignment horizontal="center" vertical="center" shrinkToFit="1" readingOrder="2"/>
    </xf>
    <xf numFmtId="0" fontId="7" fillId="2" borderId="0" xfId="0" applyFont="1" applyFill="1" applyBorder="1" applyAlignment="1">
      <alignment horizontal="left" vertical="center" readingOrder="2"/>
    </xf>
    <xf numFmtId="0" fontId="5" fillId="2" borderId="0" xfId="0" applyFont="1" applyFill="1" applyBorder="1" applyAlignment="1">
      <alignment vertical="center" shrinkToFit="1" readingOrder="2"/>
    </xf>
    <xf numFmtId="0" fontId="5" fillId="2" borderId="1" xfId="0" applyFont="1" applyFill="1" applyBorder="1" applyAlignment="1">
      <alignment horizontal="left" vertical="center" readingOrder="1"/>
    </xf>
    <xf numFmtId="0" fontId="7" fillId="2" borderId="6" xfId="2" applyFont="1" applyFill="1" applyBorder="1" applyAlignment="1">
      <alignment vertical="center" shrinkToFit="1" readingOrder="2"/>
    </xf>
    <xf numFmtId="0" fontId="7" fillId="2" borderId="5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5" fillId="2" borderId="1" xfId="10" applyFont="1" applyFill="1" applyBorder="1" applyAlignment="1">
      <alignment horizontal="right" vertical="center" shrinkToFit="1"/>
    </xf>
    <xf numFmtId="0" fontId="5" fillId="2" borderId="1" xfId="10" applyFont="1" applyFill="1" applyBorder="1" applyAlignment="1">
      <alignment vertical="center" shrinkToFit="1"/>
    </xf>
    <xf numFmtId="0" fontId="5" fillId="2" borderId="0" xfId="10" applyFont="1" applyFill="1" applyAlignment="1">
      <alignment vertical="center" readingOrder="1"/>
    </xf>
    <xf numFmtId="0" fontId="7" fillId="2" borderId="4" xfId="10" applyFont="1" applyFill="1" applyBorder="1" applyAlignment="1">
      <alignment horizontal="right" vertical="center" readingOrder="2"/>
    </xf>
    <xf numFmtId="0" fontId="7" fillId="2" borderId="5" xfId="10" applyFont="1" applyFill="1" applyBorder="1" applyAlignment="1">
      <alignment horizontal="right" vertical="center" readingOrder="2"/>
    </xf>
    <xf numFmtId="0" fontId="7" fillId="2" borderId="5" xfId="10" applyFont="1" applyFill="1" applyBorder="1" applyAlignment="1">
      <alignment vertical="center"/>
    </xf>
    <xf numFmtId="0" fontId="7" fillId="2" borderId="5" xfId="10" applyFont="1" applyFill="1" applyBorder="1" applyAlignment="1">
      <alignment vertical="center" readingOrder="2"/>
    </xf>
    <xf numFmtId="0" fontId="7" fillId="2" borderId="6" xfId="10" applyFont="1" applyFill="1" applyBorder="1" applyAlignment="1">
      <alignment horizontal="right" vertical="center" readingOrder="2"/>
    </xf>
    <xf numFmtId="0" fontId="28" fillId="2" borderId="0" xfId="10" applyFont="1" applyFill="1" applyAlignment="1">
      <alignment horizontal="right" shrinkToFit="1" readingOrder="1"/>
    </xf>
    <xf numFmtId="0" fontId="26" fillId="2" borderId="0" xfId="10" applyFont="1" applyFill="1" applyAlignment="1">
      <alignment readingOrder="1"/>
    </xf>
    <xf numFmtId="0" fontId="12" fillId="2" borderId="0" xfId="2" applyFont="1" applyFill="1" applyBorder="1" applyAlignment="1">
      <alignment vertical="center"/>
    </xf>
    <xf numFmtId="0" fontId="5" fillId="2" borderId="0" xfId="0" applyFont="1" applyFill="1" applyBorder="1" applyAlignment="1">
      <alignment horizontal="center" shrinkToFit="1" readingOrder="2"/>
    </xf>
    <xf numFmtId="0" fontId="5" fillId="2" borderId="3" xfId="0" applyFont="1" applyFill="1" applyBorder="1" applyAlignment="1">
      <alignment horizontal="center" shrinkToFit="1" readingOrder="2"/>
    </xf>
    <xf numFmtId="0" fontId="5" fillId="0" borderId="3" xfId="6" applyFont="1" applyFill="1" applyBorder="1" applyAlignment="1">
      <alignment horizontal="center" vertical="center" shrinkToFit="1" readingOrder="2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shrinkToFit="1" readingOrder="2"/>
    </xf>
    <xf numFmtId="0" fontId="5" fillId="0" borderId="0" xfId="6" applyFont="1" applyFill="1" applyBorder="1" applyAlignment="1">
      <alignment horizontal="center" vertical="center" shrinkToFit="1" readingOrder="2"/>
    </xf>
    <xf numFmtId="0" fontId="7" fillId="0" borderId="6" xfId="0" applyFont="1" applyFill="1" applyBorder="1" applyAlignment="1">
      <alignment horizontal="right" vertical="center" readingOrder="2"/>
    </xf>
    <xf numFmtId="0" fontId="5" fillId="2" borderId="0" xfId="0" applyFont="1" applyFill="1" applyBorder="1" applyAlignment="1">
      <alignment horizontal="right" vertical="center" shrinkToFit="1" readingOrder="2"/>
    </xf>
    <xf numFmtId="0" fontId="5" fillId="0" borderId="0" xfId="0" applyFont="1" applyFill="1" applyBorder="1" applyAlignment="1">
      <alignment horizontal="right" vertical="center" shrinkToFit="1" readingOrder="2"/>
    </xf>
    <xf numFmtId="0" fontId="5" fillId="2" borderId="0" xfId="0" applyFont="1" applyFill="1" applyBorder="1" applyAlignment="1">
      <alignment horizontal="right" vertical="center" readingOrder="2"/>
    </xf>
    <xf numFmtId="0" fontId="5" fillId="2" borderId="3" xfId="0" applyFont="1" applyFill="1" applyBorder="1" applyAlignment="1">
      <alignment horizontal="right" vertical="center" readingOrder="2"/>
    </xf>
    <xf numFmtId="0" fontId="7" fillId="0" borderId="0" xfId="0" applyFont="1" applyFill="1" applyBorder="1" applyAlignment="1">
      <alignment horizontal="right" vertical="center" shrinkToFit="1" readingOrder="2"/>
    </xf>
    <xf numFmtId="0" fontId="5" fillId="0" borderId="0" xfId="0" applyFont="1" applyFill="1" applyBorder="1" applyAlignment="1">
      <alignment horizontal="right" vertical="center" shrinkToFit="1" readingOrder="2"/>
    </xf>
    <xf numFmtId="0" fontId="5" fillId="2" borderId="0" xfId="0" applyFont="1" applyFill="1" applyBorder="1" applyAlignment="1">
      <alignment horizontal="right" vertical="center" readingOrder="2"/>
    </xf>
    <xf numFmtId="0" fontId="7" fillId="0" borderId="6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 vertical="center" shrinkToFit="1" readingOrder="2"/>
    </xf>
    <xf numFmtId="0" fontId="7" fillId="2" borderId="14" xfId="10" applyFont="1" applyFill="1" applyBorder="1" applyAlignment="1">
      <alignment vertical="center" readingOrder="2"/>
    </xf>
    <xf numFmtId="0" fontId="5" fillId="2" borderId="0" xfId="0" applyFont="1" applyFill="1" applyBorder="1" applyAlignment="1">
      <alignment horizontal="center" shrinkToFit="1" readingOrder="2"/>
    </xf>
    <xf numFmtId="0" fontId="7" fillId="0" borderId="6" xfId="0" applyFont="1" applyBorder="1" applyAlignment="1">
      <alignment horizontal="left" vertical="center" readingOrder="1"/>
    </xf>
    <xf numFmtId="0" fontId="7" fillId="2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 readingOrder="2"/>
    </xf>
    <xf numFmtId="0" fontId="5" fillId="0" borderId="0" xfId="0" applyFont="1" applyFill="1" applyBorder="1" applyAlignment="1">
      <alignment horizontal="right" vertical="center" shrinkToFit="1" readingOrder="2"/>
    </xf>
    <xf numFmtId="0" fontId="7" fillId="0" borderId="9" xfId="0" applyFont="1" applyFill="1" applyBorder="1" applyAlignment="1">
      <alignment vertical="center" readingOrder="2"/>
    </xf>
    <xf numFmtId="0" fontId="7" fillId="2" borderId="11" xfId="0" applyFont="1" applyFill="1" applyBorder="1" applyAlignment="1">
      <alignment horizontal="right" vertical="center" readingOrder="2"/>
    </xf>
    <xf numFmtId="0" fontId="7" fillId="0" borderId="6" xfId="0" applyFont="1" applyFill="1" applyBorder="1" applyAlignment="1">
      <alignment horizontal="left" vertical="center" shrinkToFit="1" readingOrder="2"/>
    </xf>
    <xf numFmtId="0" fontId="7" fillId="2" borderId="6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 readingOrder="2"/>
    </xf>
    <xf numFmtId="0" fontId="5" fillId="0" borderId="3" xfId="0" applyFont="1" applyFill="1" applyBorder="1" applyAlignment="1">
      <alignment horizontal="center" vertical="center" shrinkToFit="1" readingOrder="2"/>
    </xf>
    <xf numFmtId="0" fontId="5" fillId="0" borderId="0" xfId="0" applyFont="1" applyFill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right" vertical="center" readingOrder="2"/>
    </xf>
    <xf numFmtId="0" fontId="5" fillId="0" borderId="1" xfId="0" applyFont="1" applyFill="1" applyBorder="1" applyAlignment="1">
      <alignment horizontal="right" vertical="center" shrinkToFit="1" readingOrder="2"/>
    </xf>
    <xf numFmtId="0" fontId="5" fillId="0" borderId="0" xfId="6" applyFont="1" applyFill="1" applyBorder="1" applyAlignment="1">
      <alignment horizontal="center" vertical="center" shrinkToFit="1" readingOrder="2"/>
    </xf>
    <xf numFmtId="0" fontId="7" fillId="0" borderId="0" xfId="0" applyFont="1" applyFill="1" applyBorder="1" applyAlignment="1">
      <alignment horizontal="right" vertical="center" shrinkToFit="1" readingOrder="2"/>
    </xf>
    <xf numFmtId="0" fontId="7" fillId="0" borderId="0" xfId="0" applyFont="1" applyFill="1" applyBorder="1" applyAlignment="1">
      <alignment horizontal="center" vertical="center" shrinkToFit="1" readingOrder="2"/>
    </xf>
    <xf numFmtId="0" fontId="5" fillId="0" borderId="0" xfId="0" applyFont="1" applyFill="1" applyBorder="1" applyAlignment="1">
      <alignment horizontal="left" vertical="center" shrinkToFit="1" readingOrder="1"/>
    </xf>
    <xf numFmtId="0" fontId="5" fillId="0" borderId="0" xfId="0" applyFont="1" applyFill="1" applyBorder="1" applyAlignment="1">
      <alignment horizontal="right" vertical="center" shrinkToFit="1" readingOrder="2"/>
    </xf>
    <xf numFmtId="0" fontId="7" fillId="2" borderId="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 shrinkToFit="1" readingOrder="2"/>
    </xf>
    <xf numFmtId="0" fontId="7" fillId="2" borderId="0" xfId="0" applyFont="1" applyFill="1" applyBorder="1" applyAlignment="1">
      <alignment horizontal="right" vertical="center" readingOrder="2"/>
    </xf>
    <xf numFmtId="0" fontId="7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readingOrder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 readingOrder="1"/>
    </xf>
    <xf numFmtId="0" fontId="4" fillId="0" borderId="0" xfId="0" applyFont="1" applyBorder="1"/>
    <xf numFmtId="0" fontId="7" fillId="0" borderId="3" xfId="0" applyFont="1" applyFill="1" applyBorder="1" applyAlignment="1">
      <alignment horizontal="right" vertical="center" readingOrder="2"/>
    </xf>
    <xf numFmtId="0" fontId="7" fillId="0" borderId="4" xfId="0" applyFont="1" applyBorder="1" applyAlignment="1">
      <alignment horizontal="left" vertical="center" readingOrder="1"/>
    </xf>
    <xf numFmtId="0" fontId="7" fillId="2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 readingOrder="2"/>
    </xf>
    <xf numFmtId="0" fontId="7" fillId="0" borderId="4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vertical="center" readingOrder="2"/>
    </xf>
    <xf numFmtId="0" fontId="4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 shrinkToFit="1" readingOrder="2"/>
    </xf>
    <xf numFmtId="0" fontId="7" fillId="0" borderId="4" xfId="0" applyFont="1" applyFill="1" applyBorder="1" applyAlignment="1">
      <alignment horizontal="right" vertical="center" shrinkToFit="1" readingOrder="2"/>
    </xf>
    <xf numFmtId="0" fontId="7" fillId="0" borderId="4" xfId="0" applyFont="1" applyFill="1" applyBorder="1" applyAlignment="1">
      <alignment vertical="center" shrinkToFit="1" readingOrder="2"/>
    </xf>
    <xf numFmtId="0" fontId="5" fillId="0" borderId="0" xfId="0" applyFont="1" applyFill="1" applyBorder="1" applyAlignment="1">
      <alignment horizontal="center" vertical="center" shrinkToFit="1" readingOrder="2"/>
    </xf>
    <xf numFmtId="0" fontId="7" fillId="0" borderId="4" xfId="0" applyFont="1" applyFill="1" applyBorder="1" applyAlignment="1">
      <alignment vertical="center" shrinkToFit="1" readingOrder="2"/>
    </xf>
    <xf numFmtId="0" fontId="7" fillId="0" borderId="0" xfId="0" applyFont="1"/>
    <xf numFmtId="0" fontId="7" fillId="0" borderId="4" xfId="0" applyFont="1" applyFill="1" applyBorder="1" applyAlignment="1">
      <alignment horizontal="right" vertical="center" shrinkToFit="1" readingOrder="2"/>
    </xf>
    <xf numFmtId="0" fontId="7" fillId="0" borderId="4" xfId="0" applyFont="1" applyFill="1" applyBorder="1" applyAlignment="1">
      <alignment vertical="center" shrinkToFit="1" readingOrder="2"/>
    </xf>
    <xf numFmtId="0" fontId="7" fillId="0" borderId="12" xfId="0" applyFont="1" applyFill="1" applyBorder="1" applyAlignment="1">
      <alignment horizontal="right" vertical="center" shrinkToFit="1" readingOrder="2"/>
    </xf>
    <xf numFmtId="0" fontId="7" fillId="0" borderId="5" xfId="0" applyFont="1" applyFill="1" applyBorder="1" applyAlignment="1">
      <alignment horizontal="right" vertical="center" shrinkToFit="1" readingOrder="2"/>
    </xf>
    <xf numFmtId="0" fontId="7" fillId="0" borderId="12" xfId="0" applyFont="1" applyFill="1" applyBorder="1" applyAlignment="1">
      <alignment vertical="center" shrinkToFit="1" readingOrder="2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shrinkToFit="1" readingOrder="2"/>
    </xf>
    <xf numFmtId="0" fontId="5" fillId="0" borderId="3" xfId="0" applyFont="1" applyFill="1" applyBorder="1" applyAlignment="1">
      <alignment horizontal="center" vertical="center" readingOrder="2"/>
    </xf>
    <xf numFmtId="0" fontId="7" fillId="0" borderId="4" xfId="0" applyFont="1" applyBorder="1" applyAlignment="1">
      <alignment horizontal="left" vertical="center" readingOrder="1"/>
    </xf>
    <xf numFmtId="0" fontId="7" fillId="0" borderId="4" xfId="0" applyFont="1" applyFill="1" applyBorder="1" applyAlignment="1">
      <alignment horizontal="right" vertical="center" readingOrder="2"/>
    </xf>
    <xf numFmtId="0" fontId="7" fillId="0" borderId="6" xfId="0" applyFont="1" applyFill="1" applyBorder="1" applyAlignment="1">
      <alignment horizontal="right" vertical="center" readingOrder="2"/>
    </xf>
    <xf numFmtId="0" fontId="5" fillId="0" borderId="0" xfId="6" applyFont="1" applyFill="1" applyBorder="1" applyAlignment="1">
      <alignment horizontal="center" vertical="center" shrinkToFit="1" readingOrder="2"/>
    </xf>
    <xf numFmtId="0" fontId="7" fillId="0" borderId="10" xfId="0" applyFont="1" applyFill="1" applyBorder="1" applyAlignment="1">
      <alignment horizontal="right" vertical="center" readingOrder="2"/>
    </xf>
    <xf numFmtId="0" fontId="5" fillId="2" borderId="0" xfId="0" applyFont="1" applyFill="1" applyBorder="1" applyAlignment="1">
      <alignment horizontal="right" vertical="center" shrinkToFit="1" readingOrder="2"/>
    </xf>
    <xf numFmtId="0" fontId="5" fillId="0" borderId="0" xfId="0" applyFont="1" applyFill="1" applyBorder="1" applyAlignment="1">
      <alignment horizontal="right" vertical="center" shrinkToFit="1" readingOrder="2"/>
    </xf>
    <xf numFmtId="0" fontId="7" fillId="0" borderId="4" xfId="0" applyFont="1" applyFill="1" applyBorder="1" applyAlignment="1">
      <alignment vertical="center" readingOrder="2"/>
    </xf>
    <xf numFmtId="0" fontId="7" fillId="0" borderId="9" xfId="0" applyFont="1" applyFill="1" applyBorder="1" applyAlignment="1">
      <alignment vertical="center" readingOrder="2"/>
    </xf>
    <xf numFmtId="0" fontId="7" fillId="0" borderId="8" xfId="0" applyFont="1" applyFill="1" applyBorder="1" applyAlignment="1">
      <alignment vertical="center" readingOrder="2"/>
    </xf>
    <xf numFmtId="0" fontId="7" fillId="0" borderId="0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 shrinkToFit="1" readingOrder="2"/>
    </xf>
    <xf numFmtId="0" fontId="7" fillId="2" borderId="6" xfId="2" applyFont="1" applyFill="1" applyBorder="1" applyAlignment="1">
      <alignment horizontal="right" vertical="center" shrinkToFit="1" readingOrder="2"/>
    </xf>
    <xf numFmtId="0" fontId="5" fillId="0" borderId="0" xfId="0" applyFont="1" applyFill="1" applyBorder="1" applyAlignment="1">
      <alignment horizontal="center" vertical="center" readingOrder="2"/>
    </xf>
    <xf numFmtId="0" fontId="7" fillId="0" borderId="4" xfId="0" applyFont="1" applyBorder="1" applyAlignment="1">
      <alignment horizontal="left" vertical="center" readingOrder="1"/>
    </xf>
    <xf numFmtId="0" fontId="7" fillId="0" borderId="0" xfId="0" applyFont="1" applyFill="1" applyBorder="1" applyAlignment="1">
      <alignment horizontal="right" vertical="center" shrinkToFit="1" readingOrder="2"/>
    </xf>
    <xf numFmtId="0" fontId="7" fillId="0" borderId="0" xfId="0" applyFont="1" applyFill="1" applyBorder="1" applyAlignment="1">
      <alignment horizontal="center" vertical="center" shrinkToFit="1" readingOrder="2"/>
    </xf>
    <xf numFmtId="0" fontId="7" fillId="0" borderId="0" xfId="0" applyFont="1" applyBorder="1" applyAlignment="1">
      <alignment horizontal="left" vertical="center" readingOrder="1"/>
    </xf>
    <xf numFmtId="0" fontId="5" fillId="2" borderId="0" xfId="0" applyFont="1" applyFill="1" applyBorder="1" applyAlignment="1">
      <alignment horizontal="right" vertical="center" shrinkToFit="1" readingOrder="2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 readingOrder="2"/>
    </xf>
    <xf numFmtId="0" fontId="5" fillId="2" borderId="0" xfId="0" applyFont="1" applyFill="1" applyBorder="1" applyAlignment="1">
      <alignment horizontal="center" vertical="center" readingOrder="2"/>
    </xf>
    <xf numFmtId="0" fontId="7" fillId="0" borderId="4" xfId="0" applyFont="1" applyBorder="1" applyAlignment="1">
      <alignment horizontal="left" vertical="center" readingOrder="1"/>
    </xf>
    <xf numFmtId="0" fontId="7" fillId="0" borderId="0" xfId="0" applyFont="1" applyFill="1" applyBorder="1" applyAlignment="1">
      <alignment horizontal="right" vertical="center" shrinkToFit="1" readingOrder="2"/>
    </xf>
    <xf numFmtId="0" fontId="7" fillId="0" borderId="0" xfId="0" applyFont="1" applyFill="1" applyBorder="1" applyAlignment="1">
      <alignment horizontal="center" vertical="center" shrinkToFit="1" readingOrder="2"/>
    </xf>
    <xf numFmtId="0" fontId="5" fillId="2" borderId="1" xfId="0" applyFont="1" applyFill="1" applyBorder="1" applyAlignment="1">
      <alignment horizontal="left" vertical="center" readingOrder="1"/>
    </xf>
    <xf numFmtId="0" fontId="7" fillId="0" borderId="4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readingOrder="2"/>
    </xf>
    <xf numFmtId="0" fontId="7" fillId="0" borderId="0" xfId="0" applyFont="1" applyFill="1" applyBorder="1" applyAlignment="1">
      <alignment vertical="center" shrinkToFit="1" readingOrder="1"/>
    </xf>
    <xf numFmtId="0" fontId="7" fillId="2" borderId="0" xfId="0" applyFont="1" applyFill="1" applyBorder="1" applyAlignment="1">
      <alignment horizontal="right" vertical="center" readingOrder="2"/>
    </xf>
    <xf numFmtId="0" fontId="7" fillId="0" borderId="0" xfId="0" applyFont="1" applyBorder="1" applyAlignment="1">
      <alignment vertical="center"/>
    </xf>
    <xf numFmtId="0" fontId="7" fillId="2" borderId="6" xfId="10" applyFont="1" applyFill="1" applyBorder="1" applyAlignment="1">
      <alignment vertical="center"/>
    </xf>
    <xf numFmtId="0" fontId="7" fillId="2" borderId="6" xfId="10" applyFont="1" applyFill="1" applyBorder="1" applyAlignment="1">
      <alignment horizontal="left" vertical="center" readingOrder="1"/>
    </xf>
    <xf numFmtId="0" fontId="7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 readingOrder="2"/>
    </xf>
    <xf numFmtId="0" fontId="5" fillId="0" borderId="0" xfId="6" applyFont="1" applyFill="1" applyBorder="1" applyAlignment="1">
      <alignment horizontal="center" vertical="center" shrinkToFit="1" readingOrder="2"/>
    </xf>
    <xf numFmtId="0" fontId="5" fillId="0" borderId="3" xfId="6" applyFont="1" applyFill="1" applyBorder="1" applyAlignment="1">
      <alignment horizontal="center" vertical="center" shrinkToFit="1" readingOrder="2"/>
    </xf>
    <xf numFmtId="0" fontId="7" fillId="0" borderId="6" xfId="0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indent="4"/>
    </xf>
    <xf numFmtId="0" fontId="32" fillId="0" borderId="4" xfId="0" applyFont="1" applyBorder="1" applyAlignment="1">
      <alignment horizontal="left" vertical="center" wrapText="1" readingOrder="1"/>
    </xf>
    <xf numFmtId="0" fontId="7" fillId="2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right" vertical="center" readingOrder="2"/>
    </xf>
    <xf numFmtId="0" fontId="7" fillId="0" borderId="5" xfId="0" applyFont="1" applyFill="1" applyBorder="1" applyAlignment="1">
      <alignment vertical="center" readingOrder="2"/>
    </xf>
    <xf numFmtId="0" fontId="7" fillId="0" borderId="11" xfId="2" applyFont="1" applyFill="1" applyBorder="1" applyAlignment="1">
      <alignment vertical="center" shrinkToFit="1" readingOrder="2"/>
    </xf>
    <xf numFmtId="0" fontId="7" fillId="2" borderId="11" xfId="2" applyFont="1" applyFill="1" applyBorder="1" applyAlignment="1">
      <alignment vertical="center" shrinkToFit="1" readingOrder="2"/>
    </xf>
    <xf numFmtId="0" fontId="7" fillId="2" borderId="11" xfId="2" applyFont="1" applyFill="1" applyBorder="1" applyAlignment="1">
      <alignment horizontal="left" vertical="center" readingOrder="1"/>
    </xf>
    <xf numFmtId="0" fontId="7" fillId="0" borderId="6" xfId="0" applyFont="1" applyBorder="1" applyAlignment="1">
      <alignment horizontal="left" vertical="center" readingOrder="1"/>
    </xf>
    <xf numFmtId="0" fontId="7" fillId="0" borderId="0" xfId="0" applyFont="1" applyFill="1" applyBorder="1" applyAlignment="1">
      <alignment horizontal="right" vertical="center" readingOrder="2"/>
    </xf>
    <xf numFmtId="0" fontId="7" fillId="0" borderId="0" xfId="0" applyFont="1" applyFill="1" applyBorder="1" applyAlignment="1">
      <alignment vertical="center" readingOrder="2"/>
    </xf>
    <xf numFmtId="0" fontId="7" fillId="0" borderId="7" xfId="0" applyFont="1" applyFill="1" applyBorder="1" applyAlignment="1">
      <alignment vertical="center" readingOrder="2"/>
    </xf>
    <xf numFmtId="0" fontId="7" fillId="2" borderId="10" xfId="2" applyFont="1" applyFill="1" applyBorder="1" applyAlignment="1">
      <alignment vertical="center" shrinkToFit="1" readingOrder="2"/>
    </xf>
    <xf numFmtId="0" fontId="7" fillId="0" borderId="0" xfId="0" applyFont="1" applyFill="1" applyBorder="1" applyAlignment="1">
      <alignment horizontal="right" vertical="center" readingOrder="2"/>
    </xf>
    <xf numFmtId="0" fontId="7" fillId="0" borderId="6" xfId="0" applyFont="1" applyFill="1" applyBorder="1" applyAlignment="1">
      <alignment horizontal="right" vertical="center" readingOrder="2"/>
    </xf>
    <xf numFmtId="0" fontId="7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 shrinkToFit="1" readingOrder="2"/>
    </xf>
    <xf numFmtId="0" fontId="7" fillId="0" borderId="4" xfId="0" applyFont="1" applyFill="1" applyBorder="1" applyAlignment="1">
      <alignment horizontal="right" vertical="center" shrinkToFit="1" readingOrder="2"/>
    </xf>
    <xf numFmtId="0" fontId="7" fillId="0" borderId="0" xfId="0" applyFont="1" applyFill="1" applyBorder="1" applyAlignment="1">
      <alignment horizontal="center" vertical="center" shrinkToFit="1" readingOrder="2"/>
    </xf>
    <xf numFmtId="0" fontId="7" fillId="0" borderId="11" xfId="0" applyFont="1" applyFill="1" applyBorder="1" applyAlignment="1">
      <alignment horizontal="right" vertical="center" readingOrder="2"/>
    </xf>
    <xf numFmtId="0" fontId="7" fillId="2" borderId="4" xfId="0" applyFont="1" applyFill="1" applyBorder="1" applyAlignment="1">
      <alignment horizontal="right" vertical="center" readingOrder="2"/>
    </xf>
    <xf numFmtId="0" fontId="7" fillId="2" borderId="5" xfId="0" applyFont="1" applyFill="1" applyBorder="1" applyAlignment="1">
      <alignment vertical="center" readingOrder="2"/>
    </xf>
    <xf numFmtId="0" fontId="7" fillId="0" borderId="6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 shrinkToFit="1" readingOrder="1"/>
    </xf>
    <xf numFmtId="0" fontId="7" fillId="0" borderId="4" xfId="0" applyFont="1" applyFill="1" applyBorder="1" applyAlignment="1">
      <alignment vertical="center" shrinkToFit="1" readingOrder="2"/>
    </xf>
    <xf numFmtId="0" fontId="7" fillId="0" borderId="5" xfId="0" applyFont="1" applyFill="1" applyBorder="1" applyAlignment="1">
      <alignment horizontal="right" vertical="center" shrinkToFit="1" readingOrder="2"/>
    </xf>
    <xf numFmtId="0" fontId="7" fillId="0" borderId="6" xfId="0" applyFont="1" applyFill="1" applyBorder="1" applyAlignment="1">
      <alignment horizontal="left" vertical="center" shrinkToFit="1" readingOrder="2"/>
    </xf>
    <xf numFmtId="0" fontId="7" fillId="2" borderId="11" xfId="2" applyFont="1" applyFill="1" applyBorder="1" applyAlignment="1">
      <alignment vertical="center"/>
    </xf>
    <xf numFmtId="0" fontId="7" fillId="2" borderId="11" xfId="0" applyFont="1" applyFill="1" applyBorder="1" applyAlignment="1">
      <alignment vertical="center" shrinkToFit="1" readingOrder="2"/>
    </xf>
    <xf numFmtId="0" fontId="7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right" vertical="center" shrinkToFit="1" readingOrder="2"/>
    </xf>
    <xf numFmtId="0" fontId="7" fillId="0" borderId="11" xfId="0" applyFont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shrinkToFit="1" readingOrder="2"/>
    </xf>
    <xf numFmtId="0" fontId="7" fillId="0" borderId="9" xfId="0" applyFont="1" applyFill="1" applyBorder="1" applyAlignment="1">
      <alignment vertical="center" readingOrder="2"/>
    </xf>
    <xf numFmtId="0" fontId="33" fillId="0" borderId="0" xfId="0" applyFont="1" applyAlignment="1">
      <alignment vertical="center"/>
    </xf>
    <xf numFmtId="0" fontId="34" fillId="0" borderId="0" xfId="2" applyFont="1" applyAlignment="1">
      <alignment vertical="center"/>
    </xf>
    <xf numFmtId="0" fontId="5" fillId="2" borderId="0" xfId="0" applyFont="1" applyFill="1" applyBorder="1" applyAlignment="1">
      <alignment horizontal="center" vertical="center" readingOrder="2"/>
    </xf>
    <xf numFmtId="0" fontId="7" fillId="2" borderId="0" xfId="0" applyFont="1" applyFill="1" applyBorder="1" applyAlignment="1">
      <alignment horizontal="center" readingOrder="2"/>
    </xf>
    <xf numFmtId="0" fontId="5" fillId="2" borderId="1" xfId="0" applyFont="1" applyFill="1" applyBorder="1" applyAlignment="1">
      <alignment horizontal="left" vertical="center" readingOrder="1"/>
    </xf>
    <xf numFmtId="0" fontId="5" fillId="2" borderId="0" xfId="0" applyFont="1" applyFill="1" applyBorder="1" applyAlignment="1">
      <alignment horizontal="right" vertical="center" readingOrder="2"/>
    </xf>
    <xf numFmtId="0" fontId="7" fillId="0" borderId="6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horizontal="right" vertical="center" readingOrder="2"/>
    </xf>
    <xf numFmtId="0" fontId="7" fillId="0" borderId="7" xfId="0" applyFont="1" applyFill="1" applyBorder="1" applyAlignment="1">
      <alignment horizontal="right" vertical="center" readingOrder="2"/>
    </xf>
    <xf numFmtId="0" fontId="7" fillId="0" borderId="4" xfId="0" applyFont="1" applyBorder="1" applyAlignment="1">
      <alignment horizontal="left" vertical="center" readingOrder="1"/>
    </xf>
    <xf numFmtId="0" fontId="7" fillId="0" borderId="5" xfId="0" applyFont="1" applyFill="1" applyBorder="1" applyAlignment="1">
      <alignment horizontal="right" vertical="center" readingOrder="2"/>
    </xf>
    <xf numFmtId="0" fontId="7" fillId="0" borderId="4" xfId="0" applyFont="1" applyFill="1" applyBorder="1" applyAlignment="1">
      <alignment vertical="center" readingOrder="2"/>
    </xf>
    <xf numFmtId="0" fontId="7" fillId="2" borderId="4" xfId="0" applyFont="1" applyFill="1" applyBorder="1" applyAlignment="1">
      <alignment vertical="center" readingOrder="2"/>
    </xf>
    <xf numFmtId="0" fontId="17" fillId="2" borderId="4" xfId="0" applyFont="1" applyFill="1" applyBorder="1" applyAlignment="1">
      <alignment vertical="center" wrapText="1"/>
    </xf>
    <xf numFmtId="0" fontId="7" fillId="0" borderId="5" xfId="6" applyFont="1" applyFill="1" applyBorder="1" applyAlignment="1">
      <alignment vertical="center" shrinkToFit="1" readingOrder="2"/>
    </xf>
    <xf numFmtId="0" fontId="5" fillId="0" borderId="0" xfId="0" applyFont="1" applyFill="1" applyBorder="1" applyAlignment="1">
      <alignment horizontal="right" vertical="center" shrinkToFit="1" readingOrder="2"/>
    </xf>
    <xf numFmtId="0" fontId="7" fillId="0" borderId="4" xfId="0" applyFont="1" applyFill="1" applyBorder="1" applyAlignment="1">
      <alignment horizontal="right" vertical="center" readingOrder="2"/>
    </xf>
    <xf numFmtId="0" fontId="7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9" fillId="0" borderId="0" xfId="2" applyFont="1"/>
    <xf numFmtId="0" fontId="5" fillId="0" borderId="0" xfId="2" applyFont="1" applyFill="1" applyBorder="1" applyAlignment="1">
      <alignment vertical="center" shrinkToFit="1" readingOrder="2"/>
    </xf>
    <xf numFmtId="0" fontId="5" fillId="0" borderId="0" xfId="2" applyFont="1" applyFill="1" applyBorder="1" applyAlignment="1">
      <alignment horizontal="center" vertical="center" shrinkToFit="1" readingOrder="2"/>
    </xf>
    <xf numFmtId="0" fontId="5" fillId="0" borderId="0" xfId="2" applyFont="1" applyFill="1" applyBorder="1" applyAlignment="1">
      <alignment vertical="center" shrinkToFit="1" readingOrder="1"/>
    </xf>
    <xf numFmtId="0" fontId="3" fillId="0" borderId="0" xfId="2" applyFont="1"/>
    <xf numFmtId="0" fontId="5" fillId="0" borderId="0" xfId="2" applyFont="1" applyFill="1" applyBorder="1" applyAlignment="1">
      <alignment horizontal="right" vertical="center" readingOrder="2"/>
    </xf>
    <xf numFmtId="0" fontId="5" fillId="0" borderId="0" xfId="2" applyFont="1" applyFill="1" applyBorder="1" applyAlignment="1">
      <alignment horizontal="right" vertical="center" shrinkToFit="1" readingOrder="2"/>
    </xf>
    <xf numFmtId="0" fontId="5" fillId="0" borderId="3" xfId="6" applyFont="1" applyFill="1" applyBorder="1" applyAlignment="1">
      <alignment horizontal="right" vertical="center" shrinkToFit="1" readingOrder="2"/>
    </xf>
    <xf numFmtId="0" fontId="7" fillId="0" borderId="9" xfId="2" applyFont="1" applyFill="1" applyBorder="1" applyAlignment="1">
      <alignment horizontal="right" vertical="center" readingOrder="2"/>
    </xf>
    <xf numFmtId="0" fontId="7" fillId="0" borderId="0" xfId="2" applyFont="1" applyFill="1" applyBorder="1" applyAlignment="1">
      <alignment vertical="center" readingOrder="2"/>
    </xf>
    <xf numFmtId="0" fontId="7" fillId="0" borderId="9" xfId="2" applyFont="1" applyBorder="1" applyAlignment="1">
      <alignment vertical="center"/>
    </xf>
    <xf numFmtId="0" fontId="4" fillId="0" borderId="0" xfId="2" applyFont="1"/>
    <xf numFmtId="0" fontId="7" fillId="0" borderId="4" xfId="2" applyFont="1" applyFill="1" applyBorder="1" applyAlignment="1">
      <alignment vertical="center" readingOrder="2"/>
    </xf>
    <xf numFmtId="0" fontId="7" fillId="0" borderId="10" xfId="2" applyFont="1" applyFill="1" applyBorder="1" applyAlignment="1">
      <alignment horizontal="right" vertical="center" shrinkToFit="1" readingOrder="2"/>
    </xf>
    <xf numFmtId="0" fontId="7" fillId="0" borderId="10" xfId="2" applyFont="1" applyFill="1" applyBorder="1" applyAlignment="1">
      <alignment vertical="center" shrinkToFit="1" readingOrder="2"/>
    </xf>
    <xf numFmtId="0" fontId="7" fillId="0" borderId="10" xfId="2" applyFont="1" applyBorder="1"/>
    <xf numFmtId="0" fontId="7" fillId="0" borderId="6" xfId="2" applyFont="1" applyBorder="1" applyAlignment="1">
      <alignment horizontal="left" vertical="center"/>
    </xf>
    <xf numFmtId="0" fontId="7" fillId="0" borderId="0" xfId="2" applyFont="1"/>
    <xf numFmtId="0" fontId="8" fillId="0" borderId="0" xfId="2" applyFont="1"/>
    <xf numFmtId="0" fontId="7" fillId="0" borderId="4" xfId="6" applyFont="1" applyBorder="1" applyAlignment="1">
      <alignment horizontal="left" vertical="center"/>
    </xf>
    <xf numFmtId="0" fontId="10" fillId="0" borderId="4" xfId="0" applyFont="1" applyFill="1" applyBorder="1"/>
    <xf numFmtId="0" fontId="35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 vertical="center" readingOrder="1"/>
    </xf>
    <xf numFmtId="0" fontId="7" fillId="0" borderId="5" xfId="0" applyFont="1" applyFill="1" applyBorder="1" applyAlignment="1">
      <alignment horizontal="left" vertical="center" shrinkToFit="1" readingOrder="1"/>
    </xf>
    <xf numFmtId="0" fontId="5" fillId="0" borderId="0" xfId="0" applyFont="1" applyFill="1" applyBorder="1" applyAlignment="1">
      <alignment horizontal="center" vertical="center" shrinkToFit="1" readingOrder="2"/>
    </xf>
    <xf numFmtId="0" fontId="5" fillId="0" borderId="0" xfId="6" applyFont="1" applyFill="1" applyBorder="1" applyAlignment="1">
      <alignment horizontal="center" vertical="center" shrinkToFit="1" readingOrder="2"/>
    </xf>
    <xf numFmtId="0" fontId="5" fillId="0" borderId="3" xfId="6" applyFont="1" applyFill="1" applyBorder="1" applyAlignment="1">
      <alignment horizontal="center" vertical="center" shrinkToFit="1" readingOrder="2"/>
    </xf>
    <xf numFmtId="0" fontId="5" fillId="0" borderId="0" xfId="0" applyFont="1" applyFill="1" applyBorder="1" applyAlignment="1">
      <alignment horizontal="right" vertical="center" shrinkToFit="1" readingOrder="2"/>
    </xf>
    <xf numFmtId="0" fontId="36" fillId="0" borderId="4" xfId="0" applyFont="1" applyBorder="1"/>
    <xf numFmtId="0" fontId="7" fillId="2" borderId="11" xfId="2" applyFont="1" applyFill="1" applyBorder="1" applyAlignment="1">
      <alignment vertical="center" wrapText="1" shrinkToFit="1" readingOrder="2"/>
    </xf>
    <xf numFmtId="0" fontId="7" fillId="0" borderId="4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2" borderId="4" xfId="2" applyFont="1" applyFill="1" applyBorder="1" applyAlignment="1">
      <alignment horizontal="left" vertical="center" wrapText="1" readingOrder="1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0" xfId="2" applyFont="1" applyFill="1" applyBorder="1" applyAlignment="1">
      <alignment horizontal="center" vertical="center" readingOrder="2"/>
    </xf>
    <xf numFmtId="0" fontId="5" fillId="2" borderId="0" xfId="2" applyFont="1" applyFill="1" applyBorder="1" applyAlignment="1">
      <alignment horizontal="center" vertical="center" readingOrder="2"/>
    </xf>
    <xf numFmtId="0" fontId="5" fillId="2" borderId="0" xfId="2" applyFont="1" applyFill="1" applyBorder="1" applyAlignment="1">
      <alignment horizontal="center" vertical="center" wrapText="1" readingOrder="2"/>
    </xf>
    <xf numFmtId="0" fontId="5" fillId="2" borderId="0" xfId="2" applyFont="1" applyFill="1" applyBorder="1" applyAlignment="1">
      <alignment horizontal="center" vertical="center" readingOrder="1"/>
    </xf>
    <xf numFmtId="0" fontId="11" fillId="2" borderId="0" xfId="2" applyFont="1" applyFill="1" applyBorder="1" applyAlignment="1">
      <alignment horizontal="center" vertical="center" readingOrder="1"/>
    </xf>
    <xf numFmtId="0" fontId="7" fillId="0" borderId="0" xfId="0" applyFont="1" applyBorder="1" applyAlignment="1">
      <alignment horizontal="left" vertical="center" readingOrder="1"/>
    </xf>
    <xf numFmtId="0" fontId="5" fillId="2" borderId="15" xfId="2" applyFont="1" applyFill="1" applyBorder="1" applyAlignment="1">
      <alignment vertical="center" wrapText="1" shrinkToFit="1" readingOrder="2"/>
    </xf>
    <xf numFmtId="0" fontId="12" fillId="0" borderId="32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 readingOrder="2"/>
    </xf>
    <xf numFmtId="0" fontId="12" fillId="0" borderId="3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shrinkToFit="1" readingOrder="2"/>
    </xf>
    <xf numFmtId="0" fontId="7" fillId="2" borderId="4" xfId="2" applyFont="1" applyFill="1" applyBorder="1" applyAlignment="1">
      <alignment horizontal="center" vertical="center" shrinkToFit="1" readingOrder="2"/>
    </xf>
    <xf numFmtId="0" fontId="7" fillId="2" borderId="24" xfId="2" applyFont="1" applyFill="1" applyBorder="1" applyAlignment="1">
      <alignment horizontal="center" vertical="center" shrinkToFit="1" readingOrder="2"/>
    </xf>
    <xf numFmtId="0" fontId="12" fillId="0" borderId="34" xfId="2" applyFont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 shrinkToFit="1" readingOrder="2"/>
    </xf>
    <xf numFmtId="0" fontId="7" fillId="2" borderId="24" xfId="2" applyFont="1" applyFill="1" applyBorder="1" applyAlignment="1">
      <alignment horizontal="center" vertical="center" wrapText="1" shrinkToFit="1" readingOrder="2"/>
    </xf>
    <xf numFmtId="0" fontId="7" fillId="2" borderId="21" xfId="2" applyFont="1" applyFill="1" applyBorder="1" applyAlignment="1">
      <alignment horizontal="center" vertical="center" shrinkToFit="1" readingOrder="2"/>
    </xf>
    <xf numFmtId="0" fontId="7" fillId="2" borderId="23" xfId="2" applyFont="1" applyFill="1" applyBorder="1" applyAlignment="1">
      <alignment horizontal="center" vertical="center" shrinkToFit="1" readingOrder="2"/>
    </xf>
    <xf numFmtId="0" fontId="7" fillId="2" borderId="0" xfId="2" applyFont="1" applyFill="1" applyBorder="1" applyAlignment="1">
      <alignment horizontal="left" vertical="center" readingOrder="1"/>
    </xf>
    <xf numFmtId="0" fontId="7" fillId="2" borderId="0" xfId="2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readingOrder="1"/>
    </xf>
    <xf numFmtId="0" fontId="7" fillId="2" borderId="0" xfId="2" applyFont="1" applyFill="1" applyBorder="1" applyAlignment="1">
      <alignment horizontal="left" vertical="center" wrapText="1" readingOrder="1"/>
    </xf>
    <xf numFmtId="0" fontId="12" fillId="0" borderId="0" xfId="2" applyFont="1" applyBorder="1" applyAlignment="1">
      <alignment vertical="center"/>
    </xf>
    <xf numFmtId="0" fontId="12" fillId="0" borderId="20" xfId="2" applyFont="1" applyBorder="1" applyAlignment="1">
      <alignment vertical="center"/>
    </xf>
    <xf numFmtId="0" fontId="12" fillId="0" borderId="26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 wrapText="1" shrinkToFit="1" readingOrder="2"/>
    </xf>
    <xf numFmtId="0" fontId="7" fillId="2" borderId="22" xfId="2" applyFont="1" applyFill="1" applyBorder="1" applyAlignment="1">
      <alignment horizontal="center" vertical="center" shrinkToFit="1" readingOrder="2"/>
    </xf>
    <xf numFmtId="0" fontId="7" fillId="2" borderId="17" xfId="2" applyFont="1" applyFill="1" applyBorder="1" applyAlignment="1">
      <alignment horizontal="center" vertical="center" shrinkToFit="1" readingOrder="2"/>
    </xf>
    <xf numFmtId="0" fontId="7" fillId="2" borderId="42" xfId="2" applyFont="1" applyFill="1" applyBorder="1" applyAlignment="1">
      <alignment horizontal="center" vertical="center" shrinkToFit="1" readingOrder="2"/>
    </xf>
    <xf numFmtId="0" fontId="7" fillId="2" borderId="46" xfId="2" applyFont="1" applyFill="1" applyBorder="1" applyAlignment="1">
      <alignment horizontal="center" vertical="center" shrinkToFit="1" readingOrder="2"/>
    </xf>
    <xf numFmtId="0" fontId="12" fillId="0" borderId="15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 shrinkToFit="1" readingOrder="2"/>
    </xf>
    <xf numFmtId="0" fontId="7" fillId="2" borderId="25" xfId="2" applyFont="1" applyFill="1" applyBorder="1" applyAlignment="1">
      <alignment horizontal="center" vertical="center" wrapText="1" shrinkToFit="1" readingOrder="2"/>
    </xf>
    <xf numFmtId="0" fontId="7" fillId="2" borderId="25" xfId="2" applyFont="1" applyFill="1" applyBorder="1" applyAlignment="1">
      <alignment horizontal="center" vertical="center" shrinkToFit="1" readingOrder="2"/>
    </xf>
    <xf numFmtId="0" fontId="7" fillId="2" borderId="27" xfId="2" applyFont="1" applyFill="1" applyBorder="1" applyAlignment="1">
      <alignment horizontal="center" vertical="center" shrinkToFit="1" readingOrder="2"/>
    </xf>
    <xf numFmtId="0" fontId="7" fillId="2" borderId="48" xfId="2" applyFont="1" applyFill="1" applyBorder="1" applyAlignment="1">
      <alignment horizontal="center" vertical="center" shrinkToFit="1" readingOrder="2"/>
    </xf>
    <xf numFmtId="0" fontId="7" fillId="2" borderId="19" xfId="2" applyFont="1" applyFill="1" applyBorder="1" applyAlignment="1">
      <alignment horizontal="center" vertical="center" shrinkToFit="1" readingOrder="2"/>
    </xf>
    <xf numFmtId="0" fontId="7" fillId="2" borderId="49" xfId="2" applyFont="1" applyFill="1" applyBorder="1" applyAlignment="1">
      <alignment horizontal="center" vertical="center" shrinkToFit="1" readingOrder="2"/>
    </xf>
    <xf numFmtId="0" fontId="5" fillId="0" borderId="30" xfId="6" applyFont="1" applyFill="1" applyBorder="1" applyAlignment="1">
      <alignment horizontal="center" vertical="center" shrinkToFit="1" readingOrder="2"/>
    </xf>
    <xf numFmtId="0" fontId="5" fillId="2" borderId="0" xfId="2" applyFont="1" applyFill="1" applyBorder="1" applyAlignment="1">
      <alignment vertical="center" wrapText="1" shrinkToFit="1" readingOrder="2"/>
    </xf>
    <xf numFmtId="0" fontId="5" fillId="2" borderId="29" xfId="0" applyFont="1" applyFill="1" applyBorder="1" applyAlignment="1">
      <alignment horizontal="center" vertical="center" shrinkToFit="1" readingOrder="2"/>
    </xf>
    <xf numFmtId="0" fontId="5" fillId="2" borderId="31" xfId="0" applyFont="1" applyFill="1" applyBorder="1" applyAlignment="1">
      <alignment horizontal="center" vertical="center" shrinkToFit="1" readingOrder="2"/>
    </xf>
    <xf numFmtId="0" fontId="5" fillId="2" borderId="32" xfId="0" applyFont="1" applyFill="1" applyBorder="1" applyAlignment="1">
      <alignment horizontal="center" vertical="center" shrinkToFit="1" readingOrder="2"/>
    </xf>
    <xf numFmtId="0" fontId="5" fillId="2" borderId="44" xfId="0" applyFont="1" applyFill="1" applyBorder="1" applyAlignment="1">
      <alignment horizontal="center" vertical="center" shrinkToFit="1" readingOrder="2"/>
    </xf>
    <xf numFmtId="0" fontId="5" fillId="2" borderId="30" xfId="0" applyFont="1" applyFill="1" applyBorder="1" applyAlignment="1">
      <alignment horizontal="center" vertical="center" shrinkToFit="1" readingOrder="2"/>
    </xf>
    <xf numFmtId="0" fontId="7" fillId="2" borderId="38" xfId="2" applyFont="1" applyFill="1" applyBorder="1" applyAlignment="1">
      <alignment horizontal="center" vertical="center" shrinkToFit="1" readingOrder="2"/>
    </xf>
    <xf numFmtId="0" fontId="7" fillId="2" borderId="39" xfId="2" applyFont="1" applyFill="1" applyBorder="1" applyAlignment="1">
      <alignment horizontal="center" vertical="center" shrinkToFit="1" readingOrder="2"/>
    </xf>
    <xf numFmtId="0" fontId="7" fillId="2" borderId="55" xfId="2" applyFont="1" applyFill="1" applyBorder="1" applyAlignment="1">
      <alignment horizontal="center" vertical="center" shrinkToFit="1" readingOrder="2"/>
    </xf>
    <xf numFmtId="0" fontId="7" fillId="2" borderId="54" xfId="2" applyFont="1" applyFill="1" applyBorder="1" applyAlignment="1">
      <alignment horizontal="center" vertical="center" shrinkToFit="1" readingOrder="2"/>
    </xf>
    <xf numFmtId="0" fontId="5" fillId="2" borderId="2" xfId="2" applyFont="1" applyFill="1" applyBorder="1" applyAlignment="1">
      <alignment horizontal="center" vertical="center" shrinkToFit="1" readingOrder="2"/>
    </xf>
    <xf numFmtId="0" fontId="5" fillId="2" borderId="0" xfId="2" applyFont="1" applyFill="1" applyBorder="1" applyAlignment="1">
      <alignment horizontal="center" vertical="center" shrinkToFit="1" readingOrder="2"/>
    </xf>
    <xf numFmtId="0" fontId="11" fillId="2" borderId="0" xfId="2" applyFont="1" applyFill="1" applyBorder="1" applyAlignment="1">
      <alignment horizontal="center" vertical="center" readingOrder="1"/>
    </xf>
    <xf numFmtId="0" fontId="5" fillId="2" borderId="1" xfId="2" applyFont="1" applyFill="1" applyBorder="1" applyAlignment="1">
      <alignment horizontal="center" vertical="center" readingOrder="2"/>
    </xf>
    <xf numFmtId="0" fontId="5" fillId="2" borderId="0" xfId="2" applyFont="1" applyFill="1" applyBorder="1" applyAlignment="1">
      <alignment horizontal="center" vertical="center" readingOrder="1"/>
    </xf>
    <xf numFmtId="0" fontId="7" fillId="2" borderId="54" xfId="2" applyFont="1" applyFill="1" applyBorder="1" applyAlignment="1">
      <alignment horizontal="left" vertical="center" shrinkToFit="1" readingOrder="2"/>
    </xf>
    <xf numFmtId="0" fontId="7" fillId="2" borderId="39" xfId="2" applyFont="1" applyFill="1" applyBorder="1" applyAlignment="1">
      <alignment horizontal="left" vertical="center" shrinkToFit="1" readingOrder="2"/>
    </xf>
    <xf numFmtId="0" fontId="7" fillId="2" borderId="55" xfId="2" applyFont="1" applyFill="1" applyBorder="1" applyAlignment="1">
      <alignment horizontal="left" vertical="center" shrinkToFit="1" readingOrder="2"/>
    </xf>
    <xf numFmtId="0" fontId="12" fillId="0" borderId="34" xfId="2" applyFont="1" applyBorder="1" applyAlignment="1">
      <alignment horizontal="left" vertical="center"/>
    </xf>
    <xf numFmtId="0" fontId="7" fillId="2" borderId="38" xfId="2" applyFont="1" applyFill="1" applyBorder="1" applyAlignment="1">
      <alignment horizontal="left" vertical="center" shrinkToFit="1" readingOrder="2"/>
    </xf>
    <xf numFmtId="0" fontId="7" fillId="2" borderId="0" xfId="2" applyFont="1" applyFill="1" applyBorder="1" applyAlignment="1">
      <alignment vertical="center" wrapText="1" shrinkToFit="1" readingOrder="2"/>
    </xf>
    <xf numFmtId="0" fontId="7" fillId="2" borderId="0" xfId="2" applyFont="1" applyFill="1" applyBorder="1" applyAlignment="1">
      <alignment horizontal="left" vertical="center" readingOrder="2"/>
    </xf>
    <xf numFmtId="0" fontId="10" fillId="0" borderId="59" xfId="0" applyFont="1" applyBorder="1" applyAlignment="1">
      <alignment horizontal="center" vertical="center" readingOrder="1"/>
    </xf>
    <xf numFmtId="0" fontId="37" fillId="0" borderId="58" xfId="0" applyFont="1" applyBorder="1" applyAlignment="1">
      <alignment horizontal="right" vertical="center" readingOrder="1"/>
    </xf>
    <xf numFmtId="0" fontId="10" fillId="0" borderId="59" xfId="0" applyFont="1" applyBorder="1" applyAlignment="1">
      <alignment horizontal="left" vertical="center" readingOrder="1"/>
    </xf>
    <xf numFmtId="0" fontId="38" fillId="0" borderId="58" xfId="0" applyFont="1" applyBorder="1" applyAlignment="1">
      <alignment horizontal="left" vertical="center" readingOrder="1"/>
    </xf>
    <xf numFmtId="0" fontId="38" fillId="0" borderId="58" xfId="0" applyFont="1" applyBorder="1" applyAlignment="1">
      <alignment horizontal="right" vertical="center" readingOrder="2"/>
    </xf>
    <xf numFmtId="0" fontId="18" fillId="0" borderId="58" xfId="0" applyFont="1" applyBorder="1" applyAlignment="1">
      <alignment horizontal="right" vertical="center" readingOrder="1"/>
    </xf>
    <xf numFmtId="0" fontId="10" fillId="0" borderId="59" xfId="0" applyFont="1" applyBorder="1" applyAlignment="1">
      <alignment horizontal="center" vertical="center" wrapText="1" readingOrder="2"/>
    </xf>
    <xf numFmtId="166" fontId="37" fillId="0" borderId="58" xfId="0" applyNumberFormat="1" applyFont="1" applyBorder="1" applyAlignment="1">
      <alignment horizontal="right" vertical="center" readingOrder="1"/>
    </xf>
    <xf numFmtId="0" fontId="37" fillId="0" borderId="60" xfId="0" applyFont="1" applyBorder="1" applyAlignment="1">
      <alignment horizontal="right" vertical="center" readingOrder="1"/>
    </xf>
    <xf numFmtId="0" fontId="38" fillId="0" borderId="60" xfId="0" applyFont="1" applyBorder="1" applyAlignment="1">
      <alignment horizontal="right" vertical="center" readingOrder="2"/>
    </xf>
    <xf numFmtId="0" fontId="10" fillId="0" borderId="60" xfId="0" applyFont="1" applyBorder="1" applyAlignment="1">
      <alignment horizontal="center" vertical="center" readingOrder="2"/>
    </xf>
    <xf numFmtId="0" fontId="5" fillId="0" borderId="60" xfId="0" applyFont="1" applyBorder="1" applyAlignment="1">
      <alignment horizontal="right" vertical="center" readingOrder="1"/>
    </xf>
    <xf numFmtId="0" fontId="5" fillId="0" borderId="60" xfId="0" applyFont="1" applyBorder="1" applyAlignment="1">
      <alignment horizontal="left" vertical="center" readingOrder="1"/>
    </xf>
    <xf numFmtId="0" fontId="5" fillId="0" borderId="60" xfId="0" applyFont="1" applyBorder="1" applyAlignment="1">
      <alignment horizontal="right" vertical="center" readingOrder="2"/>
    </xf>
    <xf numFmtId="0" fontId="11" fillId="0" borderId="60" xfId="0" applyFont="1" applyBorder="1" applyAlignment="1">
      <alignment horizontal="right" vertical="center" readingOrder="1"/>
    </xf>
    <xf numFmtId="2" fontId="5" fillId="0" borderId="60" xfId="0" applyNumberFormat="1" applyFont="1" applyBorder="1" applyAlignment="1">
      <alignment horizontal="right" vertical="center" readingOrder="1"/>
    </xf>
    <xf numFmtId="0" fontId="5" fillId="2" borderId="37" xfId="2" applyFont="1" applyFill="1" applyBorder="1" applyAlignment="1">
      <alignment horizontal="center" vertical="center" shrinkToFit="1" readingOrder="2"/>
    </xf>
    <xf numFmtId="0" fontId="7" fillId="2" borderId="7" xfId="2" applyFont="1" applyFill="1" applyBorder="1" applyAlignment="1">
      <alignment horizontal="center" vertical="center" shrinkToFit="1" readingOrder="2"/>
    </xf>
    <xf numFmtId="0" fontId="12" fillId="0" borderId="32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 readingOrder="1"/>
    </xf>
    <xf numFmtId="0" fontId="7" fillId="2" borderId="7" xfId="2" applyFont="1" applyFill="1" applyBorder="1" applyAlignment="1">
      <alignment horizontal="center" vertical="center" wrapText="1" shrinkToFit="1" readingOrder="2"/>
    </xf>
    <xf numFmtId="0" fontId="7" fillId="2" borderId="15" xfId="2" applyFont="1" applyFill="1" applyBorder="1" applyAlignment="1">
      <alignment vertical="center" wrapText="1" shrinkToFit="1" readingOrder="2"/>
    </xf>
    <xf numFmtId="0" fontId="7" fillId="2" borderId="35" xfId="2" applyFont="1" applyFill="1" applyBorder="1" applyAlignment="1">
      <alignment vertical="center" wrapText="1" shrinkToFit="1" readingOrder="2"/>
    </xf>
    <xf numFmtId="0" fontId="7" fillId="2" borderId="0" xfId="0" applyFont="1" applyFill="1" applyBorder="1" applyAlignment="1">
      <alignment horizontal="center" vertical="center" shrinkToFit="1" readingOrder="2"/>
    </xf>
    <xf numFmtId="0" fontId="7" fillId="0" borderId="35" xfId="6" applyFont="1" applyFill="1" applyBorder="1" applyAlignment="1">
      <alignment vertical="center" shrinkToFit="1" readingOrder="2"/>
    </xf>
    <xf numFmtId="0" fontId="7" fillId="2" borderId="29" xfId="2" applyFont="1" applyFill="1" applyBorder="1" applyAlignment="1">
      <alignment horizontal="center" vertical="center" wrapText="1" shrinkToFit="1" readingOrder="2"/>
    </xf>
    <xf numFmtId="0" fontId="7" fillId="2" borderId="31" xfId="2" applyFont="1" applyFill="1" applyBorder="1" applyAlignment="1">
      <alignment horizontal="center" vertical="center" wrapText="1" shrinkToFit="1" readingOrder="2"/>
    </xf>
    <xf numFmtId="0" fontId="7" fillId="0" borderId="32" xfId="6" applyFont="1" applyFill="1" applyBorder="1" applyAlignment="1">
      <alignment horizontal="center" vertical="center" shrinkToFit="1" readingOrder="2"/>
    </xf>
    <xf numFmtId="0" fontId="7" fillId="0" borderId="30" xfId="6" applyFont="1" applyFill="1" applyBorder="1" applyAlignment="1">
      <alignment horizontal="center" vertical="center" shrinkToFit="1" readingOrder="2"/>
    </xf>
    <xf numFmtId="0" fontId="7" fillId="0" borderId="31" xfId="6" applyFont="1" applyFill="1" applyBorder="1" applyAlignment="1">
      <alignment horizontal="center" vertical="center" shrinkToFit="1" readingOrder="2"/>
    </xf>
    <xf numFmtId="0" fontId="7" fillId="2" borderId="30" xfId="2" applyFont="1" applyFill="1" applyBorder="1" applyAlignment="1">
      <alignment horizontal="center" vertical="center" wrapText="1" shrinkToFit="1" readingOrder="2"/>
    </xf>
    <xf numFmtId="0" fontId="7" fillId="2" borderId="32" xfId="2" applyFont="1" applyFill="1" applyBorder="1" applyAlignment="1">
      <alignment horizontal="center" vertical="center" wrapText="1" shrinkToFit="1" readingOrder="2"/>
    </xf>
    <xf numFmtId="0" fontId="5" fillId="0" borderId="0" xfId="2" applyFont="1" applyAlignment="1">
      <alignment vertical="center"/>
    </xf>
    <xf numFmtId="0" fontId="40" fillId="0" borderId="0" xfId="0" applyFont="1"/>
    <xf numFmtId="0" fontId="39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 shrinkToFit="1" readingOrder="2"/>
    </xf>
    <xf numFmtId="0" fontId="11" fillId="2" borderId="2" xfId="2" applyFont="1" applyFill="1" applyBorder="1" applyAlignment="1">
      <alignment horizontal="center" vertical="center" readingOrder="1"/>
    </xf>
    <xf numFmtId="0" fontId="11" fillId="2" borderId="0" xfId="2" applyFont="1" applyFill="1" applyBorder="1" applyAlignment="1">
      <alignment horizontal="center" vertical="center" readingOrder="1"/>
    </xf>
    <xf numFmtId="0" fontId="11" fillId="2" borderId="3" xfId="2" applyFont="1" applyFill="1" applyBorder="1" applyAlignment="1">
      <alignment horizontal="center" vertical="center" readingOrder="1"/>
    </xf>
    <xf numFmtId="0" fontId="5" fillId="2" borderId="0" xfId="2" applyFont="1" applyFill="1" applyBorder="1" applyAlignment="1">
      <alignment horizontal="center" vertical="center" shrinkToFit="1" readingOrder="2"/>
    </xf>
    <xf numFmtId="0" fontId="5" fillId="2" borderId="1" xfId="2" applyFont="1" applyFill="1" applyBorder="1" applyAlignment="1">
      <alignment horizontal="center" vertical="center" readingOrder="2"/>
    </xf>
    <xf numFmtId="0" fontId="5" fillId="2" borderId="2" xfId="2" applyFont="1" applyFill="1" applyBorder="1" applyAlignment="1">
      <alignment horizontal="center" vertical="center" shrinkToFit="1" readingOrder="2"/>
    </xf>
    <xf numFmtId="0" fontId="5" fillId="2" borderId="3" xfId="2" applyFont="1" applyFill="1" applyBorder="1" applyAlignment="1">
      <alignment horizontal="center" vertical="center" shrinkToFit="1" readingOrder="2"/>
    </xf>
    <xf numFmtId="0" fontId="5" fillId="2" borderId="2" xfId="2" applyFont="1" applyFill="1" applyBorder="1" applyAlignment="1">
      <alignment horizontal="center" vertical="center" readingOrder="1"/>
    </xf>
    <xf numFmtId="0" fontId="5" fillId="2" borderId="0" xfId="2" applyFont="1" applyFill="1" applyBorder="1" applyAlignment="1">
      <alignment horizontal="center" vertical="center" readingOrder="1"/>
    </xf>
    <xf numFmtId="0" fontId="5" fillId="2" borderId="3" xfId="2" applyFont="1" applyFill="1" applyBorder="1" applyAlignment="1">
      <alignment horizontal="center" vertical="center" readingOrder="1"/>
    </xf>
    <xf numFmtId="0" fontId="5" fillId="2" borderId="0" xfId="2" applyFont="1" applyFill="1" applyBorder="1" applyAlignment="1">
      <alignment horizontal="center" vertical="center" readingOrder="2"/>
    </xf>
    <xf numFmtId="0" fontId="5" fillId="2" borderId="0" xfId="2" applyFont="1" applyFill="1" applyBorder="1" applyAlignment="1">
      <alignment horizontal="center" vertical="center" wrapText="1" readingOrder="2"/>
    </xf>
    <xf numFmtId="0" fontId="5" fillId="0" borderId="0" xfId="2" applyFont="1" applyFill="1" applyBorder="1" applyAlignment="1">
      <alignment horizontal="center" vertical="center" readingOrder="2"/>
    </xf>
    <xf numFmtId="0" fontId="7" fillId="2" borderId="5" xfId="2" applyFont="1" applyFill="1" applyBorder="1" applyAlignment="1">
      <alignment horizontal="center" vertical="center" shrinkToFit="1" readingOrder="2"/>
    </xf>
    <xf numFmtId="0" fontId="7" fillId="2" borderId="7" xfId="2" applyFont="1" applyFill="1" applyBorder="1" applyAlignment="1">
      <alignment horizontal="center" vertical="center" shrinkToFit="1" readingOrder="2"/>
    </xf>
    <xf numFmtId="0" fontId="7" fillId="2" borderId="0" xfId="2" applyFont="1" applyFill="1" applyBorder="1" applyAlignment="1">
      <alignment horizontal="center" vertical="center" shrinkToFit="1" readingOrder="2"/>
    </xf>
    <xf numFmtId="0" fontId="10" fillId="0" borderId="61" xfId="0" applyFont="1" applyBorder="1" applyAlignment="1">
      <alignment horizontal="center" vertical="center" wrapText="1" readingOrder="2"/>
    </xf>
    <xf numFmtId="0" fontId="10" fillId="0" borderId="59" xfId="0" applyFont="1" applyBorder="1" applyAlignment="1">
      <alignment horizontal="center" vertical="center" wrapText="1" readingOrder="2"/>
    </xf>
    <xf numFmtId="0" fontId="10" fillId="0" borderId="62" xfId="0" applyFont="1" applyBorder="1" applyAlignment="1">
      <alignment horizontal="center" vertical="center" readingOrder="2"/>
    </xf>
    <xf numFmtId="0" fontId="10" fillId="0" borderId="64" xfId="0" applyFont="1" applyBorder="1" applyAlignment="1">
      <alignment horizontal="center" vertical="center" readingOrder="2"/>
    </xf>
    <xf numFmtId="0" fontId="10" fillId="0" borderId="65" xfId="0" applyFont="1" applyBorder="1" applyAlignment="1">
      <alignment horizontal="center" vertical="center" readingOrder="2"/>
    </xf>
    <xf numFmtId="0" fontId="10" fillId="0" borderId="61" xfId="0" applyFont="1" applyBorder="1" applyAlignment="1">
      <alignment horizontal="center" vertical="center" readingOrder="2"/>
    </xf>
    <xf numFmtId="0" fontId="10" fillId="0" borderId="59" xfId="0" applyFont="1" applyBorder="1" applyAlignment="1">
      <alignment horizontal="center" vertical="center" readingOrder="2"/>
    </xf>
    <xf numFmtId="0" fontId="10" fillId="0" borderId="56" xfId="0" applyFont="1" applyBorder="1" applyAlignment="1">
      <alignment horizontal="center" vertical="center" readingOrder="2"/>
    </xf>
    <xf numFmtId="0" fontId="10" fillId="0" borderId="8" xfId="0" applyFont="1" applyBorder="1" applyAlignment="1">
      <alignment horizontal="center" vertical="center" readingOrder="2"/>
    </xf>
    <xf numFmtId="0" fontId="10" fillId="0" borderId="63" xfId="0" applyFont="1" applyBorder="1" applyAlignment="1">
      <alignment horizontal="center" vertical="center" readingOrder="2"/>
    </xf>
    <xf numFmtId="0" fontId="10" fillId="0" borderId="58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readingOrder="2"/>
    </xf>
    <xf numFmtId="0" fontId="10" fillId="0" borderId="60" xfId="0" applyFont="1" applyBorder="1" applyAlignment="1">
      <alignment horizontal="center" vertical="center" readingOrder="2"/>
    </xf>
    <xf numFmtId="0" fontId="39" fillId="0" borderId="0" xfId="0" applyFont="1" applyAlignment="1">
      <alignment horizontal="center" vertical="center"/>
    </xf>
    <xf numFmtId="0" fontId="7" fillId="0" borderId="5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2" borderId="50" xfId="2" applyFont="1" applyFill="1" applyBorder="1" applyAlignment="1">
      <alignment horizontal="center" vertical="center" wrapText="1" shrinkToFit="1" readingOrder="2"/>
    </xf>
    <xf numFmtId="0" fontId="7" fillId="2" borderId="51" xfId="2" applyFont="1" applyFill="1" applyBorder="1" applyAlignment="1">
      <alignment horizontal="center" vertical="center" wrapText="1" shrinkToFit="1" readingOrder="2"/>
    </xf>
    <xf numFmtId="0" fontId="7" fillId="2" borderId="52" xfId="2" applyFont="1" applyFill="1" applyBorder="1" applyAlignment="1">
      <alignment horizontal="center" vertical="center" wrapText="1" shrinkToFit="1" readingOrder="2"/>
    </xf>
    <xf numFmtId="0" fontId="7" fillId="0" borderId="41" xfId="6" applyFont="1" applyFill="1" applyBorder="1" applyAlignment="1">
      <alignment horizontal="center" vertical="center" shrinkToFit="1" readingOrder="2"/>
    </xf>
    <xf numFmtId="0" fontId="7" fillId="0" borderId="8" xfId="6" applyFont="1" applyFill="1" applyBorder="1" applyAlignment="1">
      <alignment horizontal="center" vertical="center" shrinkToFit="1" readingOrder="2"/>
    </xf>
    <xf numFmtId="0" fontId="7" fillId="0" borderId="53" xfId="6" applyFont="1" applyFill="1" applyBorder="1" applyAlignment="1">
      <alignment horizontal="center" vertical="center" shrinkToFit="1" readingOrder="2"/>
    </xf>
    <xf numFmtId="0" fontId="5" fillId="2" borderId="36" xfId="2" applyFont="1" applyFill="1" applyBorder="1" applyAlignment="1">
      <alignment horizontal="center" vertical="center" shrinkToFit="1" readingOrder="2"/>
    </xf>
    <xf numFmtId="0" fontId="5" fillId="2" borderId="37" xfId="2" applyFont="1" applyFill="1" applyBorder="1" applyAlignment="1">
      <alignment horizontal="center" vertical="center" shrinkToFit="1" readingOrder="2"/>
    </xf>
    <xf numFmtId="0" fontId="7" fillId="2" borderId="66" xfId="2" applyFont="1" applyFill="1" applyBorder="1" applyAlignment="1">
      <alignment horizontal="center" vertical="center" wrapText="1" shrinkToFit="1" readingOrder="2"/>
    </xf>
    <xf numFmtId="0" fontId="7" fillId="2" borderId="35" xfId="2" applyFont="1" applyFill="1" applyBorder="1" applyAlignment="1">
      <alignment horizontal="center" vertical="center" wrapText="1" shrinkToFit="1" readingOrder="2"/>
    </xf>
    <xf numFmtId="0" fontId="7" fillId="2" borderId="67" xfId="2" applyFont="1" applyFill="1" applyBorder="1" applyAlignment="1">
      <alignment horizontal="center" vertical="center" wrapText="1" shrinkToFit="1" readingOrder="2"/>
    </xf>
    <xf numFmtId="0" fontId="5" fillId="0" borderId="0" xfId="2" applyFont="1" applyFill="1" applyBorder="1" applyAlignment="1">
      <alignment horizontal="center" vertical="center" wrapText="1" readingOrder="2"/>
    </xf>
    <xf numFmtId="0" fontId="7" fillId="2" borderId="56" xfId="2" applyFont="1" applyFill="1" applyBorder="1" applyAlignment="1">
      <alignment horizontal="center" vertical="center" wrapText="1" shrinkToFit="1" readingOrder="2"/>
    </xf>
    <xf numFmtId="0" fontId="7" fillId="2" borderId="8" xfId="2" applyFont="1" applyFill="1" applyBorder="1" applyAlignment="1">
      <alignment horizontal="center" vertical="center" wrapText="1" shrinkToFit="1" readingOrder="2"/>
    </xf>
    <xf numFmtId="0" fontId="7" fillId="2" borderId="53" xfId="2" applyFont="1" applyFill="1" applyBorder="1" applyAlignment="1">
      <alignment horizontal="center" vertical="center" wrapText="1" shrinkToFit="1" readingOrder="2"/>
    </xf>
    <xf numFmtId="0" fontId="7" fillId="2" borderId="36" xfId="2" applyFont="1" applyFill="1" applyBorder="1" applyAlignment="1">
      <alignment horizontal="center" vertical="center" shrinkToFit="1" readingOrder="2"/>
    </xf>
    <xf numFmtId="0" fontId="7" fillId="2" borderId="37" xfId="2" applyFont="1" applyFill="1" applyBorder="1" applyAlignment="1">
      <alignment horizontal="center" vertical="center" shrinkToFit="1" readingOrder="2"/>
    </xf>
    <xf numFmtId="0" fontId="7" fillId="2" borderId="57" xfId="2" applyFont="1" applyFill="1" applyBorder="1" applyAlignment="1">
      <alignment horizontal="center" vertical="center" shrinkToFit="1" readingOrder="2"/>
    </xf>
    <xf numFmtId="0" fontId="5" fillId="2" borderId="40" xfId="2" applyFont="1" applyFill="1" applyBorder="1" applyAlignment="1">
      <alignment horizontal="center" vertical="center" shrinkToFit="1" readingOrder="2"/>
    </xf>
    <xf numFmtId="0" fontId="5" fillId="2" borderId="29" xfId="2" applyFont="1" applyFill="1" applyBorder="1" applyAlignment="1">
      <alignment horizontal="center" vertical="center" wrapText="1" shrinkToFit="1" readingOrder="2"/>
    </xf>
    <xf numFmtId="0" fontId="5" fillId="2" borderId="30" xfId="2" applyFont="1" applyFill="1" applyBorder="1" applyAlignment="1">
      <alignment horizontal="center" vertical="center" wrapText="1" shrinkToFit="1" readingOrder="2"/>
    </xf>
    <xf numFmtId="0" fontId="5" fillId="2" borderId="31" xfId="2" applyFont="1" applyFill="1" applyBorder="1" applyAlignment="1">
      <alignment horizontal="center" vertical="center" wrapText="1" shrinkToFit="1" readingOrder="2"/>
    </xf>
    <xf numFmtId="0" fontId="5" fillId="2" borderId="0" xfId="0" applyFont="1" applyFill="1" applyBorder="1" applyAlignment="1">
      <alignment horizontal="center" vertical="center" shrinkToFit="1" readingOrder="2"/>
    </xf>
    <xf numFmtId="0" fontId="12" fillId="0" borderId="32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 wrapText="1" shrinkToFit="1" readingOrder="2"/>
    </xf>
    <xf numFmtId="0" fontId="5" fillId="2" borderId="17" xfId="2" applyFont="1" applyFill="1" applyBorder="1" applyAlignment="1">
      <alignment horizontal="center" vertical="center" wrapText="1" shrinkToFit="1" readingOrder="2"/>
    </xf>
    <xf numFmtId="0" fontId="5" fillId="2" borderId="18" xfId="2" applyFont="1" applyFill="1" applyBorder="1" applyAlignment="1">
      <alignment horizontal="center" vertical="center" wrapText="1" shrinkToFit="1" readingOrder="2"/>
    </xf>
    <xf numFmtId="0" fontId="5" fillId="2" borderId="19" xfId="2" applyFont="1" applyFill="1" applyBorder="1" applyAlignment="1">
      <alignment horizontal="center" vertical="center" wrapText="1" shrinkToFit="1" readingOrder="2"/>
    </xf>
    <xf numFmtId="0" fontId="5" fillId="2" borderId="0" xfId="2" applyFont="1" applyFill="1" applyBorder="1" applyAlignment="1">
      <alignment horizontal="center" vertical="center" wrapText="1" shrinkToFit="1" readingOrder="2"/>
    </xf>
    <xf numFmtId="0" fontId="5" fillId="2" borderId="20" xfId="2" applyFont="1" applyFill="1" applyBorder="1" applyAlignment="1">
      <alignment horizontal="center" vertical="center" wrapText="1" shrinkToFit="1" readingOrder="2"/>
    </xf>
    <xf numFmtId="0" fontId="5" fillId="2" borderId="33" xfId="2" applyFont="1" applyFill="1" applyBorder="1" applyAlignment="1">
      <alignment horizontal="center" vertical="center" wrapText="1" shrinkToFit="1" readingOrder="2"/>
    </xf>
    <xf numFmtId="0" fontId="5" fillId="2" borderId="27" xfId="2" applyFont="1" applyFill="1" applyBorder="1" applyAlignment="1">
      <alignment horizontal="center" vertical="center" wrapText="1" shrinkToFit="1" readingOrder="2"/>
    </xf>
    <xf numFmtId="0" fontId="5" fillId="2" borderId="28" xfId="2" applyFont="1" applyFill="1" applyBorder="1" applyAlignment="1">
      <alignment horizontal="center" vertical="center" wrapText="1" shrinkToFit="1" readingOrder="2"/>
    </xf>
    <xf numFmtId="0" fontId="5" fillId="0" borderId="16" xfId="6" applyFont="1" applyFill="1" applyBorder="1" applyAlignment="1">
      <alignment horizontal="center" vertical="center" shrinkToFit="1" readingOrder="2"/>
    </xf>
    <xf numFmtId="0" fontId="5" fillId="0" borderId="17" xfId="6" applyFont="1" applyFill="1" applyBorder="1" applyAlignment="1">
      <alignment horizontal="center" vertical="center" shrinkToFit="1" readingOrder="2"/>
    </xf>
    <xf numFmtId="0" fontId="5" fillId="0" borderId="18" xfId="6" applyFont="1" applyFill="1" applyBorder="1" applyAlignment="1">
      <alignment horizontal="center" vertical="center" shrinkToFit="1" readingOrder="2"/>
    </xf>
    <xf numFmtId="0" fontId="5" fillId="0" borderId="19" xfId="6" applyFont="1" applyFill="1" applyBorder="1" applyAlignment="1">
      <alignment horizontal="center" vertical="center" shrinkToFit="1" readingOrder="2"/>
    </xf>
    <xf numFmtId="0" fontId="5" fillId="0" borderId="0" xfId="6" applyFont="1" applyFill="1" applyBorder="1" applyAlignment="1">
      <alignment horizontal="center" vertical="center" shrinkToFit="1" readingOrder="2"/>
    </xf>
    <xf numFmtId="0" fontId="5" fillId="0" borderId="20" xfId="6" applyFont="1" applyFill="1" applyBorder="1" applyAlignment="1">
      <alignment horizontal="center" vertical="center" shrinkToFit="1" readingOrder="2"/>
    </xf>
    <xf numFmtId="0" fontId="5" fillId="0" borderId="33" xfId="6" applyFont="1" applyFill="1" applyBorder="1" applyAlignment="1">
      <alignment horizontal="center" vertical="center" shrinkToFit="1" readingOrder="2"/>
    </xf>
    <xf numFmtId="0" fontId="5" fillId="0" borderId="27" xfId="6" applyFont="1" applyFill="1" applyBorder="1" applyAlignment="1">
      <alignment horizontal="center" vertical="center" shrinkToFit="1" readingOrder="2"/>
    </xf>
    <xf numFmtId="0" fontId="5" fillId="0" borderId="28" xfId="6" applyFont="1" applyFill="1" applyBorder="1" applyAlignment="1">
      <alignment horizontal="center" vertical="center" shrinkToFit="1" readingOrder="2"/>
    </xf>
    <xf numFmtId="0" fontId="12" fillId="0" borderId="19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 wrapText="1" shrinkToFit="1" readingOrder="2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shrinkToFit="1" readingOrder="2"/>
    </xf>
    <xf numFmtId="0" fontId="5" fillId="0" borderId="0" xfId="0" applyFont="1" applyFill="1" applyBorder="1" applyAlignment="1">
      <alignment horizontal="center" vertical="center" shrinkToFit="1" readingOrder="2"/>
    </xf>
    <xf numFmtId="0" fontId="5" fillId="0" borderId="3" xfId="0" applyFont="1" applyFill="1" applyBorder="1" applyAlignment="1">
      <alignment horizontal="center" vertical="center" shrinkToFit="1" readingOrder="2"/>
    </xf>
    <xf numFmtId="0" fontId="5" fillId="0" borderId="2" xfId="0" applyFont="1" applyFill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shrinkToFit="1" readingOrder="2"/>
    </xf>
    <xf numFmtId="0" fontId="11" fillId="0" borderId="2" xfId="0" applyFont="1" applyBorder="1" applyAlignment="1">
      <alignment horizontal="center" vertical="center" readingOrder="1"/>
    </xf>
    <xf numFmtId="0" fontId="11" fillId="0" borderId="0" xfId="0" applyFont="1" applyBorder="1" applyAlignment="1">
      <alignment horizontal="center" vertical="center" readingOrder="1"/>
    </xf>
    <xf numFmtId="0" fontId="11" fillId="0" borderId="3" xfId="0" applyFont="1" applyBorder="1" applyAlignment="1">
      <alignment horizontal="center" vertical="center" readingOrder="1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readingOrder="2"/>
    </xf>
    <xf numFmtId="0" fontId="7" fillId="2" borderId="0" xfId="0" applyFont="1" applyFill="1" applyBorder="1" applyAlignment="1">
      <alignment horizontal="center" readingOrder="2"/>
    </xf>
    <xf numFmtId="0" fontId="5" fillId="2" borderId="2" xfId="0" applyFont="1" applyFill="1" applyBorder="1" applyAlignment="1">
      <alignment horizontal="center" shrinkToFit="1" readingOrder="2"/>
    </xf>
    <xf numFmtId="0" fontId="5" fillId="2" borderId="2" xfId="0" applyFont="1" applyFill="1" applyBorder="1" applyAlignment="1">
      <alignment horizontal="center" vertical="center" shrinkToFit="1" readingOrder="2"/>
    </xf>
    <xf numFmtId="0" fontId="5" fillId="2" borderId="3" xfId="0" applyFont="1" applyFill="1" applyBorder="1" applyAlignment="1">
      <alignment horizontal="center" vertical="center" shrinkToFit="1" readingOrder="2"/>
    </xf>
    <xf numFmtId="0" fontId="5" fillId="2" borderId="2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>
      <alignment horizontal="center" vertical="center" readingOrder="1"/>
    </xf>
    <xf numFmtId="0" fontId="5" fillId="2" borderId="3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>
      <alignment horizontal="center" shrinkToFit="1" readingOrder="2"/>
    </xf>
    <xf numFmtId="165" fontId="7" fillId="2" borderId="9" xfId="4" applyFont="1" applyFill="1" applyBorder="1" applyAlignment="1">
      <alignment horizontal="right" vertical="center" readingOrder="2"/>
    </xf>
    <xf numFmtId="0" fontId="5" fillId="0" borderId="2" xfId="0" applyFont="1" applyBorder="1" applyAlignment="1">
      <alignment horizontal="center" vertical="center" readingOrder="1"/>
    </xf>
    <xf numFmtId="0" fontId="5" fillId="0" borderId="0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0" xfId="6" applyFont="1" applyFill="1" applyBorder="1" applyAlignment="1">
      <alignment horizontal="center" vertical="center" wrapText="1" readingOrder="1"/>
    </xf>
    <xf numFmtId="0" fontId="5" fillId="0" borderId="2" xfId="6" applyFont="1" applyFill="1" applyBorder="1" applyAlignment="1">
      <alignment horizontal="center" vertical="center" shrinkToFit="1" readingOrder="2"/>
    </xf>
    <xf numFmtId="0" fontId="5" fillId="0" borderId="3" xfId="6" applyFont="1" applyFill="1" applyBorder="1" applyAlignment="1">
      <alignment horizontal="center" vertical="center" shrinkToFit="1" readingOrder="2"/>
    </xf>
    <xf numFmtId="0" fontId="5" fillId="0" borderId="2" xfId="6" applyFont="1" applyBorder="1" applyAlignment="1">
      <alignment horizontal="center" vertical="center" readingOrder="1"/>
    </xf>
    <xf numFmtId="0" fontId="5" fillId="0" borderId="0" xfId="6" applyFont="1" applyBorder="1" applyAlignment="1">
      <alignment horizontal="center" vertical="center" readingOrder="1"/>
    </xf>
    <xf numFmtId="0" fontId="5" fillId="0" borderId="3" xfId="6" applyFont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horizontal="center" vertical="center" readingOrder="1"/>
    </xf>
    <xf numFmtId="0" fontId="5" fillId="0" borderId="3" xfId="0" applyFont="1" applyFill="1" applyBorder="1" applyAlignment="1">
      <alignment horizontal="center" vertical="center" readingOrder="1"/>
    </xf>
    <xf numFmtId="0" fontId="7" fillId="0" borderId="2" xfId="0" applyFont="1" applyFill="1" applyBorder="1" applyAlignment="1">
      <alignment horizontal="center" vertical="center" shrinkToFit="1" readingOrder="2"/>
    </xf>
    <xf numFmtId="0" fontId="7" fillId="0" borderId="0" xfId="0" applyFont="1" applyFill="1" applyBorder="1" applyAlignment="1">
      <alignment horizontal="center" vertical="center" shrinkToFit="1" readingOrder="2"/>
    </xf>
    <xf numFmtId="0" fontId="7" fillId="0" borderId="3" xfId="0" applyFont="1" applyFill="1" applyBorder="1" applyAlignment="1">
      <alignment horizontal="center" vertical="center" shrinkToFit="1" readingOrder="2"/>
    </xf>
    <xf numFmtId="0" fontId="7" fillId="0" borderId="2" xfId="0" applyFont="1" applyBorder="1" applyAlignment="1">
      <alignment horizontal="center" vertical="center" readingOrder="1"/>
    </xf>
    <xf numFmtId="0" fontId="7" fillId="0" borderId="0" xfId="0" applyFont="1" applyBorder="1" applyAlignment="1">
      <alignment horizontal="center" vertical="center" readingOrder="1"/>
    </xf>
    <xf numFmtId="0" fontId="7" fillId="0" borderId="3" xfId="0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shrinkToFit="1" readingOrder="2"/>
    </xf>
    <xf numFmtId="0" fontId="7" fillId="0" borderId="2" xfId="0" applyFont="1" applyBorder="1" applyAlignment="1">
      <alignment horizontal="left" vertical="center" readingOrder="1"/>
    </xf>
    <xf numFmtId="0" fontId="7" fillId="0" borderId="0" xfId="0" applyFont="1" applyBorder="1" applyAlignment="1">
      <alignment horizontal="left" vertical="center" readingOrder="1"/>
    </xf>
    <xf numFmtId="0" fontId="7" fillId="0" borderId="3" xfId="0" applyFont="1" applyBorder="1" applyAlignment="1">
      <alignment horizontal="left" vertical="center" readingOrder="1"/>
    </xf>
    <xf numFmtId="0" fontId="7" fillId="0" borderId="0" xfId="0" applyFont="1" applyFill="1" applyBorder="1" applyAlignment="1">
      <alignment horizontal="center" shrinkToFit="1" readingOrder="2"/>
    </xf>
    <xf numFmtId="0" fontId="5" fillId="0" borderId="0" xfId="0" applyFont="1" applyFill="1" applyBorder="1" applyAlignment="1">
      <alignment horizontal="center" vertical="center" wrapText="1" shrinkToFit="1" readingOrder="2"/>
    </xf>
    <xf numFmtId="0" fontId="5" fillId="0" borderId="0" xfId="0" applyFont="1" applyFill="1" applyBorder="1" applyAlignment="1">
      <alignment horizontal="left" vertical="center" shrinkToFit="1" readingOrder="1"/>
    </xf>
    <xf numFmtId="0" fontId="5" fillId="0" borderId="2" xfId="0" applyFont="1" applyFill="1" applyBorder="1" applyAlignment="1">
      <alignment horizontal="right" vertical="center" shrinkToFit="1" readingOrder="2"/>
    </xf>
    <xf numFmtId="0" fontId="5" fillId="0" borderId="0" xfId="0" applyFont="1" applyFill="1" applyBorder="1" applyAlignment="1">
      <alignment horizontal="right" vertical="center" shrinkToFit="1" readingOrder="2"/>
    </xf>
    <xf numFmtId="0" fontId="5" fillId="0" borderId="3" xfId="0" applyFont="1" applyFill="1" applyBorder="1" applyAlignment="1">
      <alignment horizontal="right" vertical="center" shrinkToFit="1" readingOrder="2"/>
    </xf>
    <xf numFmtId="0" fontId="7" fillId="0" borderId="8" xfId="0" applyFont="1" applyFill="1" applyBorder="1" applyAlignment="1">
      <alignment horizontal="right" vertical="center" readingOrder="2"/>
    </xf>
    <xf numFmtId="0" fontId="4" fillId="0" borderId="0" xfId="2" applyFont="1" applyAlignment="1">
      <alignment horizontal="center"/>
    </xf>
    <xf numFmtId="0" fontId="5" fillId="0" borderId="0" xfId="2" applyFont="1" applyFill="1" applyBorder="1" applyAlignment="1">
      <alignment horizontal="center" vertical="center" shrinkToFit="1" readingOrder="2"/>
    </xf>
    <xf numFmtId="0" fontId="5" fillId="0" borderId="0" xfId="2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right" vertical="center" readingOrder="2"/>
    </xf>
    <xf numFmtId="0" fontId="7" fillId="0" borderId="9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25" fillId="0" borderId="2" xfId="0" applyFont="1" applyFill="1" applyBorder="1" applyAlignment="1">
      <alignment horizontal="center" vertical="center" shrinkToFit="1" readingOrder="2"/>
    </xf>
    <xf numFmtId="0" fontId="25" fillId="0" borderId="0" xfId="0" applyFont="1" applyFill="1" applyBorder="1" applyAlignment="1">
      <alignment horizontal="center" vertical="center" shrinkToFit="1" readingOrder="2"/>
    </xf>
    <xf numFmtId="0" fontId="25" fillId="0" borderId="3" xfId="0" applyFont="1" applyFill="1" applyBorder="1" applyAlignment="1">
      <alignment horizontal="center" vertical="center" shrinkToFit="1" readingOrder="2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 readingOrder="1"/>
    </xf>
    <xf numFmtId="0" fontId="5" fillId="2" borderId="2" xfId="10" applyFont="1" applyFill="1" applyBorder="1" applyAlignment="1">
      <alignment horizontal="center" vertical="center" readingOrder="2"/>
    </xf>
    <xf numFmtId="0" fontId="5" fillId="2" borderId="0" xfId="10" applyFont="1" applyFill="1" applyBorder="1" applyAlignment="1">
      <alignment horizontal="center" vertical="center" readingOrder="2"/>
    </xf>
    <xf numFmtId="0" fontId="5" fillId="2" borderId="3" xfId="10" applyFont="1" applyFill="1" applyBorder="1" applyAlignment="1">
      <alignment horizontal="center" vertical="center" readingOrder="2"/>
    </xf>
    <xf numFmtId="0" fontId="5" fillId="2" borderId="2" xfId="0" applyFont="1" applyFill="1" applyBorder="1" applyAlignment="1">
      <alignment horizontal="center" vertical="center" readingOrder="2"/>
    </xf>
    <xf numFmtId="0" fontId="5" fillId="2" borderId="0" xfId="0" applyFont="1" applyFill="1" applyBorder="1" applyAlignment="1">
      <alignment horizontal="center" vertical="center" readingOrder="2"/>
    </xf>
    <xf numFmtId="0" fontId="7" fillId="2" borderId="2" xfId="0" applyFont="1" applyFill="1" applyBorder="1" applyAlignment="1">
      <alignment horizontal="center" vertical="center" readingOrder="2"/>
    </xf>
    <xf numFmtId="0" fontId="7" fillId="2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wrapText="1" shrinkToFit="1" readingOrder="1"/>
    </xf>
    <xf numFmtId="0" fontId="7" fillId="2" borderId="14" xfId="10" applyFont="1" applyFill="1" applyBorder="1" applyAlignment="1">
      <alignment horizontal="center" vertical="center" readingOrder="2"/>
    </xf>
    <xf numFmtId="0" fontId="5" fillId="2" borderId="0" xfId="0" applyFont="1" applyFill="1" applyBorder="1" applyAlignment="1">
      <alignment horizontal="center" vertical="center" wrapText="1" shrinkToFit="1" readingOrder="1"/>
    </xf>
    <xf numFmtId="0" fontId="7" fillId="2" borderId="2" xfId="0" applyFont="1" applyFill="1" applyBorder="1" applyAlignment="1">
      <alignment horizontal="center" vertical="center" readingOrder="1"/>
    </xf>
    <xf numFmtId="0" fontId="7" fillId="2" borderId="0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0" fontId="5" fillId="0" borderId="13" xfId="0" applyFont="1" applyFill="1" applyBorder="1" applyAlignment="1">
      <alignment horizontal="right" vertical="center" shrinkToFit="1" readingOrder="2"/>
    </xf>
  </cellXfs>
  <cellStyles count="13">
    <cellStyle name="Comma 2" xfId="3"/>
    <cellStyle name="Comma 3" xfId="11"/>
    <cellStyle name="Currency 2" xfId="1"/>
    <cellStyle name="Currency 2 2" xfId="4"/>
    <cellStyle name="Normal" xfId="0" builtinId="0"/>
    <cellStyle name="Normal 2" xfId="2"/>
    <cellStyle name="Normal 2 2" xfId="5"/>
    <cellStyle name="Normal 2 2 2" xfId="6"/>
    <cellStyle name="Normal 2 3" xfId="10"/>
    <cellStyle name="Normal 3 2" xfId="7"/>
    <cellStyle name="Normal 4" xfId="8"/>
    <cellStyle name="Percent 2" xfId="12"/>
    <cellStyle name="Style 1" xfId="9"/>
  </cellStyles>
  <dxfs count="0"/>
  <tableStyles count="0" defaultTableStyle="TableStyleMedium9" defaultPivotStyle="PivotStyleLight16"/>
  <colors>
    <mruColors>
      <color rgb="FFFF99FF"/>
      <color rgb="FFFFCC66"/>
      <color rgb="FFCC9900"/>
      <color rgb="FF3399FF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</xdr:colOff>
      <xdr:row>8</xdr:row>
      <xdr:rowOff>0</xdr:rowOff>
    </xdr:from>
    <xdr:to>
      <xdr:col>7</xdr:col>
      <xdr:colOff>398145</xdr:colOff>
      <xdr:row>23</xdr:row>
      <xdr:rowOff>352425</xdr:rowOff>
    </xdr:to>
    <xdr:pic>
      <xdr:nvPicPr>
        <xdr:cNvPr id="2" name="Picture 1" descr="ÙØªÙØ¬Ø© Ø¨Ø­Ø« Ø§ÙØµÙØ± Ø¹Ù ÙÙÙØ°Ø¬ ÙØ¨ÙÙ Ø¬Ø§ÙØ¹Ù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021055" y="2238375"/>
          <a:ext cx="1554480" cy="320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504825</xdr:colOff>
      <xdr:row>9</xdr:row>
      <xdr:rowOff>114300</xdr:rowOff>
    </xdr:from>
    <xdr:to>
      <xdr:col>3</xdr:col>
      <xdr:colOff>321945</xdr:colOff>
      <xdr:row>23</xdr:row>
      <xdr:rowOff>69216</xdr:rowOff>
    </xdr:to>
    <xdr:pic>
      <xdr:nvPicPr>
        <xdr:cNvPr id="3" name="Picture 2" descr="ØµÙØ±Ø© Ø°Ø§Øª ØµÙØ©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535655" y="2514600"/>
          <a:ext cx="1645920" cy="265049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76200</xdr:colOff>
      <xdr:row>8</xdr:row>
      <xdr:rowOff>76200</xdr:rowOff>
    </xdr:from>
    <xdr:to>
      <xdr:col>6</xdr:col>
      <xdr:colOff>323850</xdr:colOff>
      <xdr:row>9</xdr:row>
      <xdr:rowOff>95250</xdr:rowOff>
    </xdr:to>
    <xdr:sp macro="" textlink="">
      <xdr:nvSpPr>
        <xdr:cNvPr id="5" name="TextBox 4"/>
        <xdr:cNvSpPr txBox="1"/>
      </xdr:nvSpPr>
      <xdr:spPr>
        <a:xfrm>
          <a:off x="9983704950" y="2314575"/>
          <a:ext cx="857250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en-US" sz="1600"/>
            <a:t>81340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247650</xdr:colOff>
      <xdr:row>9</xdr:row>
      <xdr:rowOff>19050</xdr:rowOff>
    </xdr:to>
    <xdr:sp macro="" textlink="">
      <xdr:nvSpPr>
        <xdr:cNvPr id="6" name="TextBox 5"/>
        <xdr:cNvSpPr txBox="1"/>
      </xdr:nvSpPr>
      <xdr:spPr>
        <a:xfrm>
          <a:off x="9986219550" y="2238375"/>
          <a:ext cx="857250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en-US" sz="1600"/>
            <a:t>71127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</sheetPr>
  <dimension ref="A1:AB101"/>
  <sheetViews>
    <sheetView rightToLeft="1" view="pageBreakPreview" topLeftCell="A91" zoomScale="75" zoomScaleNormal="62" zoomScaleSheetLayoutView="75" workbookViewId="0">
      <selection activeCell="Z8" sqref="Z8:AB22"/>
    </sheetView>
  </sheetViews>
  <sheetFormatPr defaultColWidth="9.109375" defaultRowHeight="23.25" customHeight="1" x14ac:dyDescent="0.25"/>
  <cols>
    <col min="1" max="1" width="11.44140625" style="128" customWidth="1"/>
    <col min="2" max="2" width="28.5546875" style="128" customWidth="1"/>
    <col min="3" max="3" width="12.109375" style="128" customWidth="1"/>
    <col min="4" max="4" width="11.109375" style="128" customWidth="1"/>
    <col min="5" max="5" width="8.6640625" style="128" customWidth="1"/>
    <col min="6" max="9" width="7.88671875" style="128" customWidth="1"/>
    <col min="10" max="10" width="6.5546875" style="128" customWidth="1"/>
    <col min="11" max="11" width="6.6640625" style="128" customWidth="1"/>
    <col min="12" max="13" width="8.6640625" style="128" customWidth="1"/>
    <col min="14" max="14" width="11.44140625" style="128" customWidth="1"/>
    <col min="15" max="15" width="39.33203125" style="128" customWidth="1"/>
    <col min="16" max="16" width="10.6640625" style="128" customWidth="1"/>
    <col min="17" max="18" width="9.109375" style="128"/>
    <col min="19" max="19" width="18.44140625" style="128" customWidth="1"/>
    <col min="20" max="16384" width="9.109375" style="128"/>
  </cols>
  <sheetData>
    <row r="1" spans="1:28" ht="33" customHeight="1" x14ac:dyDescent="0.25">
      <c r="B1" s="629" t="s">
        <v>533</v>
      </c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514"/>
    </row>
    <row r="2" spans="1:28" ht="39.75" customHeight="1" x14ac:dyDescent="0.25">
      <c r="B2" s="630" t="s">
        <v>473</v>
      </c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515"/>
    </row>
    <row r="3" spans="1:28" ht="17.25" customHeight="1" thickBot="1" x14ac:dyDescent="0.3">
      <c r="B3" s="129" t="s">
        <v>125</v>
      </c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130" t="s">
        <v>126</v>
      </c>
      <c r="P3" s="130"/>
    </row>
    <row r="4" spans="1:28" ht="20.25" customHeight="1" thickTop="1" x14ac:dyDescent="0.25">
      <c r="B4" s="624" t="s">
        <v>46</v>
      </c>
      <c r="C4" s="624" t="s">
        <v>6</v>
      </c>
      <c r="D4" s="624"/>
      <c r="E4" s="624"/>
      <c r="F4" s="624" t="s">
        <v>7</v>
      </c>
      <c r="G4" s="624"/>
      <c r="H4" s="624"/>
      <c r="I4" s="624" t="s">
        <v>247</v>
      </c>
      <c r="J4" s="624"/>
      <c r="K4" s="624"/>
      <c r="L4" s="624" t="s">
        <v>236</v>
      </c>
      <c r="M4" s="624"/>
      <c r="N4" s="624"/>
      <c r="O4" s="619" t="s">
        <v>127</v>
      </c>
      <c r="P4" s="517"/>
    </row>
    <row r="5" spans="1:28" ht="20.25" customHeight="1" x14ac:dyDescent="0.25">
      <c r="B5" s="622"/>
      <c r="C5" s="622" t="s">
        <v>448</v>
      </c>
      <c r="D5" s="622"/>
      <c r="E5" s="622"/>
      <c r="F5" s="622" t="s">
        <v>128</v>
      </c>
      <c r="G5" s="622"/>
      <c r="H5" s="622"/>
      <c r="I5" s="622" t="s">
        <v>433</v>
      </c>
      <c r="J5" s="622"/>
      <c r="K5" s="622"/>
      <c r="L5" s="622" t="s">
        <v>129</v>
      </c>
      <c r="M5" s="622"/>
      <c r="N5" s="622"/>
      <c r="O5" s="620"/>
      <c r="P5" s="517"/>
      <c r="T5" s="517"/>
    </row>
    <row r="6" spans="1:28" ht="20.25" customHeight="1" x14ac:dyDescent="0.25">
      <c r="B6" s="622"/>
      <c r="C6" s="402" t="s">
        <v>237</v>
      </c>
      <c r="D6" s="164" t="s">
        <v>270</v>
      </c>
      <c r="E6" s="402" t="s">
        <v>243</v>
      </c>
      <c r="F6" s="402" t="s">
        <v>237</v>
      </c>
      <c r="G6" s="164" t="s">
        <v>270</v>
      </c>
      <c r="H6" s="402" t="s">
        <v>243</v>
      </c>
      <c r="I6" s="402" t="s">
        <v>237</v>
      </c>
      <c r="J6" s="164" t="s">
        <v>270</v>
      </c>
      <c r="K6" s="402" t="s">
        <v>243</v>
      </c>
      <c r="L6" s="402" t="s">
        <v>237</v>
      </c>
      <c r="M6" s="164" t="s">
        <v>270</v>
      </c>
      <c r="N6" s="402" t="s">
        <v>243</v>
      </c>
      <c r="O6" s="620"/>
      <c r="P6" s="517"/>
      <c r="Q6" s="128" t="s">
        <v>605</v>
      </c>
      <c r="T6" s="517"/>
      <c r="U6" s="128" t="s">
        <v>606</v>
      </c>
      <c r="Y6" s="128" t="s">
        <v>607</v>
      </c>
    </row>
    <row r="7" spans="1:28" ht="20.25" customHeight="1" thickBot="1" x14ac:dyDescent="0.3">
      <c r="B7" s="625"/>
      <c r="C7" s="143" t="s">
        <v>240</v>
      </c>
      <c r="D7" s="143" t="s">
        <v>241</v>
      </c>
      <c r="E7" s="143" t="s">
        <v>242</v>
      </c>
      <c r="F7" s="143" t="s">
        <v>240</v>
      </c>
      <c r="G7" s="143" t="s">
        <v>241</v>
      </c>
      <c r="H7" s="143" t="s">
        <v>242</v>
      </c>
      <c r="I7" s="143" t="s">
        <v>240</v>
      </c>
      <c r="J7" s="143" t="s">
        <v>241</v>
      </c>
      <c r="K7" s="143" t="s">
        <v>242</v>
      </c>
      <c r="L7" s="143" t="s">
        <v>240</v>
      </c>
      <c r="M7" s="143" t="s">
        <v>241</v>
      </c>
      <c r="N7" s="143" t="s">
        <v>242</v>
      </c>
      <c r="O7" s="621"/>
      <c r="P7" s="517"/>
      <c r="T7" s="517"/>
    </row>
    <row r="8" spans="1:28" ht="20.25" customHeight="1" x14ac:dyDescent="0.25">
      <c r="B8" s="253" t="s">
        <v>9</v>
      </c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4" t="s">
        <v>130</v>
      </c>
      <c r="P8" s="536" t="s">
        <v>506</v>
      </c>
      <c r="Q8" s="128">
        <f>SUM(L14:L17)</f>
        <v>3801</v>
      </c>
      <c r="R8" s="128">
        <f t="shared" ref="R8" si="0">SUM(M14:M17)</f>
        <v>2777</v>
      </c>
      <c r="S8" s="128">
        <f>SUM(Q8:R8)</f>
        <v>6578</v>
      </c>
      <c r="T8" s="537" t="s">
        <v>506</v>
      </c>
      <c r="U8" s="128">
        <f>SUM(L63)</f>
        <v>579</v>
      </c>
      <c r="V8" s="128">
        <f>SUM(M63)</f>
        <v>218</v>
      </c>
      <c r="W8" s="128">
        <f>SUM(N63)</f>
        <v>797</v>
      </c>
      <c r="Y8" s="128" t="s">
        <v>506</v>
      </c>
      <c r="Z8" s="128">
        <f>U8+Q8</f>
        <v>4380</v>
      </c>
      <c r="AA8" s="128">
        <f t="shared" ref="AA8:AB8" si="1">V8+R8</f>
        <v>2995</v>
      </c>
      <c r="AB8" s="128">
        <f t="shared" si="1"/>
        <v>7375</v>
      </c>
    </row>
    <row r="9" spans="1:28" ht="20.25" customHeight="1" x14ac:dyDescent="0.25">
      <c r="A9" s="128" t="s">
        <v>34</v>
      </c>
      <c r="B9" s="131" t="s">
        <v>34</v>
      </c>
      <c r="C9" s="219">
        <v>2818</v>
      </c>
      <c r="D9" s="219">
        <v>5465</v>
      </c>
      <c r="E9" s="219">
        <f>SUM(C9:D9)</f>
        <v>8283</v>
      </c>
      <c r="F9" s="219">
        <v>3</v>
      </c>
      <c r="G9" s="219">
        <v>6</v>
      </c>
      <c r="H9" s="219">
        <f>SUM(F9:G9)</f>
        <v>9</v>
      </c>
      <c r="I9" s="219">
        <v>0</v>
      </c>
      <c r="J9" s="219">
        <v>0</v>
      </c>
      <c r="K9" s="219">
        <v>0</v>
      </c>
      <c r="L9" s="219">
        <f>I9+F9+C9</f>
        <v>2821</v>
      </c>
      <c r="M9" s="219">
        <f>SUM(D9,G9,J9)</f>
        <v>5471</v>
      </c>
      <c r="N9" s="219">
        <f>SUM(L9:M9)</f>
        <v>8292</v>
      </c>
      <c r="O9" s="132" t="s">
        <v>131</v>
      </c>
      <c r="P9" s="536" t="s">
        <v>597</v>
      </c>
      <c r="Q9" s="128">
        <v>2199</v>
      </c>
      <c r="R9" s="128">
        <v>1569</v>
      </c>
      <c r="S9" s="128">
        <f>SUM(Q9:R9)</f>
        <v>3768</v>
      </c>
      <c r="T9" s="128" t="s">
        <v>597</v>
      </c>
      <c r="U9" s="128">
        <f>SUM(L66:L67)</f>
        <v>956</v>
      </c>
      <c r="V9" s="128">
        <f>SUM(M66:M67)</f>
        <v>383</v>
      </c>
      <c r="W9" s="128">
        <f>SUM(N66:N67)</f>
        <v>1339</v>
      </c>
      <c r="Y9" s="128" t="s">
        <v>597</v>
      </c>
      <c r="Z9" s="128">
        <f t="shared" ref="Z9:Z22" si="2">U9+Q9</f>
        <v>3155</v>
      </c>
      <c r="AA9" s="128">
        <f t="shared" ref="AA9:AA22" si="3">V9+R9</f>
        <v>1952</v>
      </c>
      <c r="AB9" s="128">
        <f t="shared" ref="AB9:AB22" si="4">W9+S9</f>
        <v>5107</v>
      </c>
    </row>
    <row r="10" spans="1:28" ht="20.25" customHeight="1" x14ac:dyDescent="0.25">
      <c r="A10" s="128" t="s">
        <v>34</v>
      </c>
      <c r="B10" s="131" t="s">
        <v>47</v>
      </c>
      <c r="C10" s="508">
        <v>2430</v>
      </c>
      <c r="D10" s="508">
        <v>2966</v>
      </c>
      <c r="E10" s="219">
        <f t="shared" ref="E10:E26" si="5">SUM(C10:D10)</f>
        <v>5396</v>
      </c>
      <c r="F10" s="219">
        <v>0</v>
      </c>
      <c r="G10" s="219">
        <v>0</v>
      </c>
      <c r="H10" s="219">
        <f t="shared" ref="H10:H27" si="6">SUM(F10:G10)</f>
        <v>0</v>
      </c>
      <c r="I10" s="219">
        <v>0</v>
      </c>
      <c r="J10" s="219">
        <v>0</v>
      </c>
      <c r="K10" s="219">
        <v>0</v>
      </c>
      <c r="L10" s="219">
        <f t="shared" ref="L10:L27" si="7">I10+F10+C10</f>
        <v>2430</v>
      </c>
      <c r="M10" s="219">
        <f t="shared" ref="M10:M27" si="8">SUM(D10,G10,J10)</f>
        <v>2966</v>
      </c>
      <c r="N10" s="219">
        <f t="shared" ref="N10:N27" si="9">SUM(L10:M10)</f>
        <v>5396</v>
      </c>
      <c r="O10" s="132" t="s">
        <v>441</v>
      </c>
      <c r="P10" s="536" t="s">
        <v>10</v>
      </c>
      <c r="Q10" s="128">
        <v>1144</v>
      </c>
      <c r="R10" s="128">
        <v>1396</v>
      </c>
      <c r="S10" s="128">
        <f>SUM(Q10:R10)</f>
        <v>2540</v>
      </c>
      <c r="T10" s="538" t="s">
        <v>10</v>
      </c>
      <c r="U10" s="128">
        <v>1333</v>
      </c>
      <c r="V10" s="128">
        <v>640</v>
      </c>
      <c r="W10" s="128">
        <v>1973</v>
      </c>
      <c r="Y10" s="128" t="s">
        <v>10</v>
      </c>
      <c r="Z10" s="128">
        <f t="shared" si="2"/>
        <v>2477</v>
      </c>
      <c r="AA10" s="128">
        <f t="shared" si="3"/>
        <v>2036</v>
      </c>
      <c r="AB10" s="128">
        <f t="shared" si="4"/>
        <v>4513</v>
      </c>
    </row>
    <row r="11" spans="1:28" ht="20.25" customHeight="1" x14ac:dyDescent="0.25">
      <c r="A11" s="128" t="s">
        <v>34</v>
      </c>
      <c r="B11" s="131" t="s">
        <v>48</v>
      </c>
      <c r="C11" s="508">
        <v>701</v>
      </c>
      <c r="D11" s="508">
        <v>807</v>
      </c>
      <c r="E11" s="219">
        <f t="shared" si="5"/>
        <v>1508</v>
      </c>
      <c r="F11" s="219">
        <v>0</v>
      </c>
      <c r="G11" s="219">
        <v>1</v>
      </c>
      <c r="H11" s="219">
        <f t="shared" si="6"/>
        <v>1</v>
      </c>
      <c r="I11" s="219">
        <v>0</v>
      </c>
      <c r="J11" s="219">
        <v>0</v>
      </c>
      <c r="K11" s="219">
        <v>0</v>
      </c>
      <c r="L11" s="219">
        <f t="shared" si="7"/>
        <v>701</v>
      </c>
      <c r="M11" s="219">
        <f t="shared" si="8"/>
        <v>808</v>
      </c>
      <c r="N11" s="219">
        <f t="shared" si="9"/>
        <v>1509</v>
      </c>
      <c r="O11" s="132" t="s">
        <v>442</v>
      </c>
      <c r="P11" s="536" t="s">
        <v>598</v>
      </c>
      <c r="Q11" s="128">
        <v>1405</v>
      </c>
      <c r="R11" s="128">
        <v>2005</v>
      </c>
      <c r="S11" s="128">
        <f>SUM(Q11:R11)</f>
        <v>3410</v>
      </c>
      <c r="T11" s="516" t="s">
        <v>598</v>
      </c>
      <c r="U11" s="128">
        <v>629</v>
      </c>
      <c r="V11" s="128">
        <v>442</v>
      </c>
      <c r="W11" s="128">
        <v>1071</v>
      </c>
      <c r="Y11" s="128" t="s">
        <v>598</v>
      </c>
      <c r="Z11" s="128">
        <f t="shared" si="2"/>
        <v>2034</v>
      </c>
      <c r="AA11" s="128">
        <f t="shared" si="3"/>
        <v>2447</v>
      </c>
      <c r="AB11" s="128">
        <f t="shared" si="4"/>
        <v>4481</v>
      </c>
    </row>
    <row r="12" spans="1:28" ht="20.25" customHeight="1" x14ac:dyDescent="0.25">
      <c r="A12" s="128" t="s">
        <v>34</v>
      </c>
      <c r="B12" s="220" t="s">
        <v>56</v>
      </c>
      <c r="C12" s="508">
        <v>279</v>
      </c>
      <c r="D12" s="508">
        <v>532</v>
      </c>
      <c r="E12" s="219">
        <f t="shared" si="5"/>
        <v>811</v>
      </c>
      <c r="F12" s="219">
        <v>0</v>
      </c>
      <c r="G12" s="219">
        <v>0</v>
      </c>
      <c r="H12" s="219">
        <f t="shared" si="6"/>
        <v>0</v>
      </c>
      <c r="I12" s="219">
        <v>0</v>
      </c>
      <c r="J12" s="219">
        <v>0</v>
      </c>
      <c r="K12" s="219">
        <v>0</v>
      </c>
      <c r="L12" s="219">
        <f t="shared" si="7"/>
        <v>279</v>
      </c>
      <c r="M12" s="219">
        <f t="shared" si="8"/>
        <v>532</v>
      </c>
      <c r="N12" s="219">
        <f t="shared" si="9"/>
        <v>811</v>
      </c>
      <c r="O12" s="132" t="s">
        <v>443</v>
      </c>
      <c r="P12" s="536" t="s">
        <v>34</v>
      </c>
      <c r="Q12" s="128">
        <f>SUM(L9:L13,L42)</f>
        <v>7096</v>
      </c>
      <c r="R12" s="128">
        <f t="shared" ref="R12" si="10">SUM(M9:M13,M42)</f>
        <v>11104</v>
      </c>
      <c r="S12" s="128">
        <f>SUM(R12,Q12)</f>
        <v>18200</v>
      </c>
      <c r="T12" s="516" t="s">
        <v>34</v>
      </c>
      <c r="U12" s="128">
        <f>SUM(L59:L62)</f>
        <v>2560</v>
      </c>
      <c r="V12" s="128">
        <f>SUM(M59:M62)</f>
        <v>2388</v>
      </c>
      <c r="W12" s="128">
        <f>SUM(N59:N62)</f>
        <v>4948</v>
      </c>
      <c r="Y12" s="128" t="s">
        <v>34</v>
      </c>
      <c r="Z12" s="128">
        <f t="shared" si="2"/>
        <v>9656</v>
      </c>
      <c r="AA12" s="128">
        <f t="shared" si="3"/>
        <v>13492</v>
      </c>
      <c r="AB12" s="128">
        <f t="shared" si="4"/>
        <v>23148</v>
      </c>
    </row>
    <row r="13" spans="1:28" ht="20.25" customHeight="1" x14ac:dyDescent="0.25">
      <c r="A13" s="128" t="s">
        <v>34</v>
      </c>
      <c r="B13" s="131" t="s">
        <v>73</v>
      </c>
      <c r="C13" s="219">
        <v>848</v>
      </c>
      <c r="D13" s="219">
        <v>1303</v>
      </c>
      <c r="E13" s="219">
        <f t="shared" si="5"/>
        <v>2151</v>
      </c>
      <c r="F13" s="219">
        <v>0</v>
      </c>
      <c r="G13" s="219">
        <v>0</v>
      </c>
      <c r="H13" s="219">
        <f t="shared" si="6"/>
        <v>0</v>
      </c>
      <c r="I13" s="219">
        <v>0</v>
      </c>
      <c r="J13" s="219">
        <v>0</v>
      </c>
      <c r="K13" s="219">
        <v>0</v>
      </c>
      <c r="L13" s="219">
        <f t="shared" si="7"/>
        <v>848</v>
      </c>
      <c r="M13" s="219">
        <f t="shared" si="8"/>
        <v>1303</v>
      </c>
      <c r="N13" s="219">
        <f t="shared" si="9"/>
        <v>2151</v>
      </c>
      <c r="O13" s="132" t="s">
        <v>444</v>
      </c>
      <c r="P13" s="536" t="s">
        <v>51</v>
      </c>
      <c r="Q13" s="128">
        <f>SUM(L24:L25)</f>
        <v>1574</v>
      </c>
      <c r="R13" s="128">
        <f t="shared" ref="R13:S13" si="11">SUM(M24:M25)</f>
        <v>1679</v>
      </c>
      <c r="S13" s="128">
        <f t="shared" si="11"/>
        <v>3253</v>
      </c>
      <c r="T13" s="516" t="s">
        <v>51</v>
      </c>
      <c r="U13" s="128">
        <f>SUM(L69:L70)</f>
        <v>135</v>
      </c>
      <c r="V13" s="128">
        <f>SUM(M69:M70)</f>
        <v>88</v>
      </c>
      <c r="W13" s="128">
        <f>SUM(N69:N70)</f>
        <v>223</v>
      </c>
      <c r="Y13" s="128" t="s">
        <v>51</v>
      </c>
      <c r="Z13" s="128">
        <f t="shared" si="2"/>
        <v>1709</v>
      </c>
      <c r="AA13" s="128">
        <f t="shared" si="3"/>
        <v>1767</v>
      </c>
      <c r="AB13" s="128">
        <f t="shared" si="4"/>
        <v>3476</v>
      </c>
    </row>
    <row r="14" spans="1:28" ht="20.25" customHeight="1" x14ac:dyDescent="0.25">
      <c r="A14" s="128" t="s">
        <v>35</v>
      </c>
      <c r="B14" s="131" t="s">
        <v>35</v>
      </c>
      <c r="C14" s="508">
        <v>3370</v>
      </c>
      <c r="D14" s="508">
        <v>2545</v>
      </c>
      <c r="E14" s="219">
        <v>5915</v>
      </c>
      <c r="F14" s="219">
        <v>0</v>
      </c>
      <c r="G14" s="219">
        <v>0</v>
      </c>
      <c r="H14" s="219">
        <f t="shared" si="6"/>
        <v>0</v>
      </c>
      <c r="I14" s="219">
        <v>0</v>
      </c>
      <c r="J14" s="219">
        <v>0</v>
      </c>
      <c r="K14" s="219">
        <v>0</v>
      </c>
      <c r="L14" s="219">
        <f t="shared" si="7"/>
        <v>3370</v>
      </c>
      <c r="M14" s="219">
        <f t="shared" si="8"/>
        <v>2545</v>
      </c>
      <c r="N14" s="219">
        <f t="shared" si="9"/>
        <v>5915</v>
      </c>
      <c r="O14" s="132" t="s">
        <v>445</v>
      </c>
      <c r="P14" s="536" t="s">
        <v>38</v>
      </c>
      <c r="Q14" s="128">
        <f>SUM(L26:L27)</f>
        <v>1691</v>
      </c>
      <c r="R14" s="128">
        <f t="shared" ref="R14:S14" si="12">SUM(M26:M27)</f>
        <v>3158</v>
      </c>
      <c r="S14" s="128">
        <f t="shared" si="12"/>
        <v>4849</v>
      </c>
      <c r="T14" s="516" t="s">
        <v>38</v>
      </c>
      <c r="U14" s="128">
        <f>SUM(L71)</f>
        <v>698</v>
      </c>
      <c r="V14" s="128">
        <f>SUM(M71)</f>
        <v>431</v>
      </c>
      <c r="W14" s="128">
        <f>SUM(N71)</f>
        <v>1129</v>
      </c>
      <c r="Y14" s="128" t="s">
        <v>38</v>
      </c>
      <c r="Z14" s="128">
        <f t="shared" si="2"/>
        <v>2389</v>
      </c>
      <c r="AA14" s="128">
        <f t="shared" si="3"/>
        <v>3589</v>
      </c>
      <c r="AB14" s="128">
        <f t="shared" si="4"/>
        <v>5978</v>
      </c>
    </row>
    <row r="15" spans="1:28" ht="20.25" customHeight="1" x14ac:dyDescent="0.25">
      <c r="A15" s="128" t="s">
        <v>35</v>
      </c>
      <c r="B15" s="131" t="s">
        <v>506</v>
      </c>
      <c r="C15" s="508">
        <v>109</v>
      </c>
      <c r="D15" s="508">
        <v>102</v>
      </c>
      <c r="E15" s="219">
        <f t="shared" si="5"/>
        <v>211</v>
      </c>
      <c r="F15" s="219">
        <v>0</v>
      </c>
      <c r="G15" s="219">
        <v>0</v>
      </c>
      <c r="H15" s="219">
        <f t="shared" si="6"/>
        <v>0</v>
      </c>
      <c r="I15" s="219">
        <v>0</v>
      </c>
      <c r="J15" s="219">
        <v>0</v>
      </c>
      <c r="K15" s="219">
        <v>0</v>
      </c>
      <c r="L15" s="219">
        <f t="shared" si="7"/>
        <v>109</v>
      </c>
      <c r="M15" s="219">
        <f t="shared" si="8"/>
        <v>102</v>
      </c>
      <c r="N15" s="219">
        <f t="shared" si="9"/>
        <v>211</v>
      </c>
      <c r="O15" s="132" t="s">
        <v>509</v>
      </c>
      <c r="P15" s="536" t="s">
        <v>40</v>
      </c>
      <c r="Q15" s="128">
        <v>1209</v>
      </c>
      <c r="R15" s="128">
        <v>1923</v>
      </c>
      <c r="S15" s="128">
        <f t="shared" ref="S15:S23" si="13">SUM(R15,Q15)</f>
        <v>3132</v>
      </c>
      <c r="T15" s="536" t="s">
        <v>40</v>
      </c>
      <c r="U15" s="128">
        <v>547</v>
      </c>
      <c r="V15" s="128">
        <v>410</v>
      </c>
      <c r="W15" s="128">
        <v>957</v>
      </c>
      <c r="Y15" s="128" t="s">
        <v>40</v>
      </c>
      <c r="Z15" s="128">
        <f t="shared" si="2"/>
        <v>1756</v>
      </c>
      <c r="AA15" s="128">
        <f t="shared" si="3"/>
        <v>2333</v>
      </c>
      <c r="AB15" s="128">
        <f t="shared" si="4"/>
        <v>4089</v>
      </c>
    </row>
    <row r="16" spans="1:28" ht="20.25" customHeight="1" x14ac:dyDescent="0.25">
      <c r="A16" s="128" t="s">
        <v>35</v>
      </c>
      <c r="B16" s="220" t="s">
        <v>262</v>
      </c>
      <c r="C16" s="508">
        <v>256</v>
      </c>
      <c r="D16" s="508">
        <v>90</v>
      </c>
      <c r="E16" s="219">
        <f t="shared" si="5"/>
        <v>346</v>
      </c>
      <c r="F16" s="219">
        <v>0</v>
      </c>
      <c r="G16" s="219">
        <v>0</v>
      </c>
      <c r="H16" s="219">
        <f t="shared" si="6"/>
        <v>0</v>
      </c>
      <c r="I16" s="219">
        <v>0</v>
      </c>
      <c r="J16" s="219">
        <v>0</v>
      </c>
      <c r="K16" s="219">
        <v>0</v>
      </c>
      <c r="L16" s="219">
        <f t="shared" si="7"/>
        <v>256</v>
      </c>
      <c r="M16" s="219">
        <f t="shared" si="8"/>
        <v>90</v>
      </c>
      <c r="N16" s="219">
        <f t="shared" si="9"/>
        <v>346</v>
      </c>
      <c r="O16" s="132" t="s">
        <v>263</v>
      </c>
      <c r="P16" s="536" t="s">
        <v>599</v>
      </c>
      <c r="Q16" s="128">
        <v>1835</v>
      </c>
      <c r="R16" s="128">
        <v>2432</v>
      </c>
      <c r="S16" s="128">
        <f t="shared" si="13"/>
        <v>4267</v>
      </c>
      <c r="T16" s="536" t="s">
        <v>599</v>
      </c>
      <c r="U16" s="128">
        <v>499</v>
      </c>
      <c r="V16" s="128">
        <v>355</v>
      </c>
      <c r="W16" s="128">
        <v>854</v>
      </c>
      <c r="Y16" s="128" t="s">
        <v>599</v>
      </c>
      <c r="Z16" s="128">
        <f t="shared" si="2"/>
        <v>2334</v>
      </c>
      <c r="AA16" s="128">
        <f t="shared" si="3"/>
        <v>2787</v>
      </c>
      <c r="AB16" s="128">
        <f t="shared" si="4"/>
        <v>5121</v>
      </c>
    </row>
    <row r="17" spans="1:28" ht="20.25" customHeight="1" x14ac:dyDescent="0.25">
      <c r="A17" s="128" t="s">
        <v>35</v>
      </c>
      <c r="B17" s="131" t="s">
        <v>580</v>
      </c>
      <c r="C17" s="219">
        <v>66</v>
      </c>
      <c r="D17" s="219">
        <v>40</v>
      </c>
      <c r="E17" s="219">
        <f t="shared" si="5"/>
        <v>106</v>
      </c>
      <c r="F17" s="219">
        <v>0</v>
      </c>
      <c r="G17" s="219">
        <v>0</v>
      </c>
      <c r="H17" s="219">
        <f t="shared" si="6"/>
        <v>0</v>
      </c>
      <c r="I17" s="219">
        <v>0</v>
      </c>
      <c r="J17" s="219">
        <v>0</v>
      </c>
      <c r="K17" s="219">
        <v>0</v>
      </c>
      <c r="L17" s="219">
        <f t="shared" si="7"/>
        <v>66</v>
      </c>
      <c r="M17" s="219">
        <f t="shared" si="8"/>
        <v>40</v>
      </c>
      <c r="N17" s="219">
        <f t="shared" si="9"/>
        <v>106</v>
      </c>
      <c r="O17" s="132"/>
      <c r="P17" s="536" t="s">
        <v>50</v>
      </c>
      <c r="Q17" s="128">
        <v>1656</v>
      </c>
      <c r="R17" s="128">
        <v>2054</v>
      </c>
      <c r="S17" s="128">
        <f t="shared" si="13"/>
        <v>3710</v>
      </c>
      <c r="T17" s="536" t="s">
        <v>50</v>
      </c>
      <c r="U17" s="128">
        <v>477</v>
      </c>
      <c r="V17" s="128">
        <v>352</v>
      </c>
      <c r="W17" s="128">
        <v>829</v>
      </c>
      <c r="Y17" s="128" t="s">
        <v>50</v>
      </c>
      <c r="Z17" s="128">
        <f t="shared" si="2"/>
        <v>2133</v>
      </c>
      <c r="AA17" s="128">
        <f t="shared" si="3"/>
        <v>2406</v>
      </c>
      <c r="AB17" s="128">
        <f t="shared" si="4"/>
        <v>4539</v>
      </c>
    </row>
    <row r="18" spans="1:28" ht="20.25" customHeight="1" x14ac:dyDescent="0.25">
      <c r="A18" s="128" t="s">
        <v>36</v>
      </c>
      <c r="B18" s="131" t="s">
        <v>36</v>
      </c>
      <c r="C18" s="508">
        <v>2180</v>
      </c>
      <c r="D18" s="508">
        <v>3454</v>
      </c>
      <c r="E18" s="219">
        <f t="shared" si="5"/>
        <v>5634</v>
      </c>
      <c r="F18" s="219">
        <v>0</v>
      </c>
      <c r="G18" s="219">
        <v>0</v>
      </c>
      <c r="H18" s="219">
        <f t="shared" si="6"/>
        <v>0</v>
      </c>
      <c r="I18" s="219">
        <v>0</v>
      </c>
      <c r="J18" s="219">
        <v>0</v>
      </c>
      <c r="K18" s="219">
        <v>0</v>
      </c>
      <c r="L18" s="219">
        <f t="shared" si="7"/>
        <v>2180</v>
      </c>
      <c r="M18" s="219">
        <f t="shared" si="8"/>
        <v>3454</v>
      </c>
      <c r="N18" s="219">
        <f t="shared" si="9"/>
        <v>5634</v>
      </c>
      <c r="O18" s="132" t="s">
        <v>440</v>
      </c>
      <c r="P18" s="536" t="s">
        <v>1</v>
      </c>
      <c r="Q18" s="128">
        <v>1085</v>
      </c>
      <c r="R18" s="128">
        <v>1246</v>
      </c>
      <c r="S18" s="128">
        <f t="shared" si="13"/>
        <v>2331</v>
      </c>
      <c r="T18" s="536" t="s">
        <v>1</v>
      </c>
      <c r="U18" s="128">
        <v>324</v>
      </c>
      <c r="V18" s="128">
        <v>155</v>
      </c>
      <c r="W18" s="128">
        <v>479</v>
      </c>
      <c r="Y18" s="128" t="s">
        <v>1</v>
      </c>
      <c r="Z18" s="128">
        <f t="shared" si="2"/>
        <v>1409</v>
      </c>
      <c r="AA18" s="128">
        <f t="shared" si="3"/>
        <v>1401</v>
      </c>
      <c r="AB18" s="128">
        <f t="shared" si="4"/>
        <v>2810</v>
      </c>
    </row>
    <row r="19" spans="1:28" ht="20.25" customHeight="1" x14ac:dyDescent="0.25">
      <c r="A19" s="128" t="s">
        <v>36</v>
      </c>
      <c r="B19" s="131" t="s">
        <v>472</v>
      </c>
      <c r="C19" s="508">
        <v>39</v>
      </c>
      <c r="D19" s="508">
        <v>31</v>
      </c>
      <c r="E19" s="219">
        <f t="shared" si="5"/>
        <v>70</v>
      </c>
      <c r="F19" s="219">
        <v>0</v>
      </c>
      <c r="G19" s="219">
        <v>0</v>
      </c>
      <c r="H19" s="219">
        <f t="shared" si="6"/>
        <v>0</v>
      </c>
      <c r="I19" s="219">
        <v>0</v>
      </c>
      <c r="J19" s="219">
        <v>0</v>
      </c>
      <c r="K19" s="219">
        <v>0</v>
      </c>
      <c r="L19" s="219">
        <f t="shared" si="7"/>
        <v>39</v>
      </c>
      <c r="M19" s="219">
        <f t="shared" si="8"/>
        <v>31</v>
      </c>
      <c r="N19" s="219">
        <f t="shared" si="9"/>
        <v>70</v>
      </c>
      <c r="O19" s="132" t="s">
        <v>510</v>
      </c>
      <c r="P19" s="536" t="s">
        <v>42</v>
      </c>
      <c r="Q19" s="128">
        <v>1559</v>
      </c>
      <c r="R19" s="128">
        <v>1600</v>
      </c>
      <c r="S19" s="128">
        <f t="shared" si="13"/>
        <v>3159</v>
      </c>
      <c r="T19" s="536" t="s">
        <v>42</v>
      </c>
      <c r="U19" s="128">
        <v>565</v>
      </c>
      <c r="V19" s="128">
        <v>247</v>
      </c>
      <c r="W19" s="128">
        <v>812</v>
      </c>
      <c r="Y19" s="128" t="s">
        <v>42</v>
      </c>
      <c r="Z19" s="128">
        <f t="shared" si="2"/>
        <v>2124</v>
      </c>
      <c r="AA19" s="128">
        <f t="shared" si="3"/>
        <v>1847</v>
      </c>
      <c r="AB19" s="128">
        <f t="shared" si="4"/>
        <v>3971</v>
      </c>
    </row>
    <row r="20" spans="1:28" ht="20.25" customHeight="1" x14ac:dyDescent="0.25">
      <c r="A20" s="128" t="s">
        <v>599</v>
      </c>
      <c r="B20" s="220" t="s">
        <v>49</v>
      </c>
      <c r="C20" s="508">
        <v>1835</v>
      </c>
      <c r="D20" s="508">
        <v>2432</v>
      </c>
      <c r="E20" s="219">
        <f t="shared" si="5"/>
        <v>4267</v>
      </c>
      <c r="F20" s="219">
        <v>0</v>
      </c>
      <c r="G20" s="219">
        <v>0</v>
      </c>
      <c r="H20" s="219">
        <f t="shared" si="6"/>
        <v>0</v>
      </c>
      <c r="I20" s="219">
        <v>0</v>
      </c>
      <c r="J20" s="219">
        <v>0</v>
      </c>
      <c r="K20" s="219">
        <v>0</v>
      </c>
      <c r="L20" s="219">
        <f t="shared" si="7"/>
        <v>1835</v>
      </c>
      <c r="M20" s="219">
        <f t="shared" si="8"/>
        <v>2432</v>
      </c>
      <c r="N20" s="219">
        <f t="shared" si="9"/>
        <v>4267</v>
      </c>
      <c r="O20" s="132" t="s">
        <v>447</v>
      </c>
      <c r="P20" s="536" t="s">
        <v>600</v>
      </c>
      <c r="Q20" s="128">
        <f>SUM(C36:C37)</f>
        <v>1237</v>
      </c>
      <c r="R20" s="128">
        <f t="shared" ref="R20" si="14">SUM(D36:D37)</f>
        <v>2008</v>
      </c>
      <c r="S20" s="128">
        <f t="shared" si="13"/>
        <v>3245</v>
      </c>
      <c r="T20" s="536" t="s">
        <v>600</v>
      </c>
      <c r="U20" s="128">
        <f>SUM(L74,L84)</f>
        <v>735</v>
      </c>
      <c r="V20" s="128">
        <f>SUM(M74,M84)</f>
        <v>464</v>
      </c>
      <c r="W20" s="128">
        <f>SUM(N74,N84)</f>
        <v>1199</v>
      </c>
      <c r="Y20" s="128" t="s">
        <v>600</v>
      </c>
      <c r="Z20" s="128">
        <f t="shared" si="2"/>
        <v>1972</v>
      </c>
      <c r="AA20" s="128">
        <f t="shared" si="3"/>
        <v>2472</v>
      </c>
      <c r="AB20" s="128">
        <f t="shared" si="4"/>
        <v>4444</v>
      </c>
    </row>
    <row r="21" spans="1:28" ht="20.25" customHeight="1" x14ac:dyDescent="0.25">
      <c r="A21" s="128" t="s">
        <v>597</v>
      </c>
      <c r="B21" s="131" t="s">
        <v>37</v>
      </c>
      <c r="C21" s="219">
        <v>1950</v>
      </c>
      <c r="D21" s="219">
        <v>1376</v>
      </c>
      <c r="E21" s="219">
        <f t="shared" si="5"/>
        <v>3326</v>
      </c>
      <c r="F21" s="219">
        <v>0</v>
      </c>
      <c r="G21" s="219">
        <v>0</v>
      </c>
      <c r="H21" s="219">
        <f t="shared" si="6"/>
        <v>0</v>
      </c>
      <c r="I21" s="219">
        <v>0</v>
      </c>
      <c r="J21" s="219">
        <v>0</v>
      </c>
      <c r="K21" s="219">
        <v>0</v>
      </c>
      <c r="L21" s="219">
        <f t="shared" si="7"/>
        <v>1950</v>
      </c>
      <c r="M21" s="219">
        <f t="shared" si="8"/>
        <v>1376</v>
      </c>
      <c r="N21" s="219">
        <f t="shared" si="9"/>
        <v>3326</v>
      </c>
      <c r="O21" s="132" t="s">
        <v>132</v>
      </c>
      <c r="P21" s="536" t="s">
        <v>601</v>
      </c>
      <c r="Q21" s="128">
        <v>622</v>
      </c>
      <c r="R21" s="128">
        <v>1045</v>
      </c>
      <c r="S21" s="128">
        <f t="shared" si="13"/>
        <v>1667</v>
      </c>
      <c r="T21" s="536" t="s">
        <v>601</v>
      </c>
      <c r="U21" s="128">
        <v>274</v>
      </c>
      <c r="V21" s="128">
        <v>346</v>
      </c>
      <c r="W21" s="128">
        <v>620</v>
      </c>
      <c r="Y21" s="128" t="s">
        <v>601</v>
      </c>
      <c r="Z21" s="128">
        <f t="shared" si="2"/>
        <v>896</v>
      </c>
      <c r="AA21" s="128">
        <f t="shared" si="3"/>
        <v>1391</v>
      </c>
      <c r="AB21" s="128">
        <f t="shared" si="4"/>
        <v>2287</v>
      </c>
    </row>
    <row r="22" spans="1:28" ht="23.25" customHeight="1" x14ac:dyDescent="0.25">
      <c r="A22" s="128" t="s">
        <v>597</v>
      </c>
      <c r="B22" s="131" t="s">
        <v>76</v>
      </c>
      <c r="C22" s="508">
        <v>249</v>
      </c>
      <c r="D22" s="508">
        <v>192</v>
      </c>
      <c r="E22" s="219">
        <f t="shared" si="5"/>
        <v>441</v>
      </c>
      <c r="F22" s="219">
        <v>0</v>
      </c>
      <c r="G22" s="219">
        <v>1</v>
      </c>
      <c r="H22" s="219">
        <f t="shared" si="6"/>
        <v>1</v>
      </c>
      <c r="I22" s="219">
        <v>0</v>
      </c>
      <c r="J22" s="219">
        <v>0</v>
      </c>
      <c r="K22" s="219">
        <v>0</v>
      </c>
      <c r="L22" s="219">
        <f t="shared" si="7"/>
        <v>249</v>
      </c>
      <c r="M22" s="219">
        <f t="shared" si="8"/>
        <v>193</v>
      </c>
      <c r="N22" s="219">
        <f t="shared" si="9"/>
        <v>442</v>
      </c>
      <c r="O22" s="132" t="s">
        <v>141</v>
      </c>
      <c r="P22" s="536" t="s">
        <v>602</v>
      </c>
      <c r="Q22" s="128">
        <v>2219</v>
      </c>
      <c r="R22" s="128">
        <v>3485</v>
      </c>
      <c r="S22" s="128">
        <f t="shared" si="13"/>
        <v>5704</v>
      </c>
      <c r="T22" s="536" t="s">
        <v>602</v>
      </c>
      <c r="U22" s="128">
        <v>656</v>
      </c>
      <c r="V22" s="128">
        <v>329</v>
      </c>
      <c r="W22" s="128">
        <v>985</v>
      </c>
      <c r="Y22" s="128" t="s">
        <v>602</v>
      </c>
      <c r="Z22" s="128">
        <f t="shared" si="2"/>
        <v>2875</v>
      </c>
      <c r="AA22" s="128">
        <f t="shared" si="3"/>
        <v>3814</v>
      </c>
      <c r="AB22" s="128">
        <f t="shared" si="4"/>
        <v>6689</v>
      </c>
    </row>
    <row r="23" spans="1:28" ht="20.25" customHeight="1" x14ac:dyDescent="0.25">
      <c r="A23" s="128" t="s">
        <v>604</v>
      </c>
      <c r="B23" s="131" t="s">
        <v>50</v>
      </c>
      <c r="C23" s="508">
        <v>1656</v>
      </c>
      <c r="D23" s="508">
        <v>2054</v>
      </c>
      <c r="E23" s="219">
        <f>SUM(C23:D23)</f>
        <v>3710</v>
      </c>
      <c r="F23" s="219">
        <v>0</v>
      </c>
      <c r="G23" s="219">
        <v>0</v>
      </c>
      <c r="H23" s="219">
        <f t="shared" si="6"/>
        <v>0</v>
      </c>
      <c r="I23" s="219">
        <v>0</v>
      </c>
      <c r="J23" s="219">
        <v>0</v>
      </c>
      <c r="K23" s="219">
        <v>0</v>
      </c>
      <c r="L23" s="219">
        <f t="shared" si="7"/>
        <v>1656</v>
      </c>
      <c r="M23" s="219">
        <f t="shared" si="8"/>
        <v>2054</v>
      </c>
      <c r="N23" s="219">
        <f t="shared" si="9"/>
        <v>3710</v>
      </c>
      <c r="O23" s="132" t="s">
        <v>439</v>
      </c>
      <c r="P23" s="536"/>
      <c r="Q23" s="128">
        <f>SUM(Q8:Q22)</f>
        <v>30332</v>
      </c>
      <c r="R23" s="128">
        <f t="shared" ref="R23" si="15">SUM(R8:R22)</f>
        <v>39481</v>
      </c>
      <c r="S23" s="128">
        <f t="shared" si="13"/>
        <v>69813</v>
      </c>
      <c r="T23" s="536"/>
      <c r="U23" s="128">
        <f>SUM(U8:U22)</f>
        <v>10967</v>
      </c>
      <c r="V23" s="128">
        <f t="shared" ref="V23:W23" si="16">SUM(V8:V22)</f>
        <v>7248</v>
      </c>
      <c r="W23" s="128">
        <f t="shared" si="16"/>
        <v>18215</v>
      </c>
      <c r="Z23" s="128">
        <f>SUM(Z8:Z22)</f>
        <v>41299</v>
      </c>
      <c r="AA23" s="128">
        <f t="shared" ref="AA23:AB23" si="17">SUM(AA8:AA22)</f>
        <v>46729</v>
      </c>
      <c r="AB23" s="128">
        <f t="shared" si="17"/>
        <v>88028</v>
      </c>
    </row>
    <row r="24" spans="1:28" ht="20.25" customHeight="1" x14ac:dyDescent="0.25">
      <c r="A24" s="128" t="s">
        <v>51</v>
      </c>
      <c r="B24" s="220" t="s">
        <v>51</v>
      </c>
      <c r="C24" s="508">
        <v>1444</v>
      </c>
      <c r="D24" s="508">
        <v>1611</v>
      </c>
      <c r="E24" s="219">
        <f t="shared" si="5"/>
        <v>3055</v>
      </c>
      <c r="F24" s="219">
        <v>0</v>
      </c>
      <c r="G24" s="219">
        <v>0</v>
      </c>
      <c r="H24" s="219">
        <f t="shared" si="6"/>
        <v>0</v>
      </c>
      <c r="I24" s="219">
        <v>0</v>
      </c>
      <c r="J24" s="219">
        <v>0</v>
      </c>
      <c r="K24" s="219">
        <v>0</v>
      </c>
      <c r="L24" s="219">
        <f t="shared" si="7"/>
        <v>1444</v>
      </c>
      <c r="M24" s="219">
        <f t="shared" si="8"/>
        <v>1611</v>
      </c>
      <c r="N24" s="219">
        <f t="shared" si="9"/>
        <v>3055</v>
      </c>
      <c r="O24" s="132" t="s">
        <v>438</v>
      </c>
      <c r="P24" s="536"/>
    </row>
    <row r="25" spans="1:28" ht="20.25" customHeight="1" x14ac:dyDescent="0.25">
      <c r="A25" s="128" t="s">
        <v>51</v>
      </c>
      <c r="B25" s="131" t="s">
        <v>474</v>
      </c>
      <c r="C25" s="508">
        <v>130</v>
      </c>
      <c r="D25" s="508">
        <v>68</v>
      </c>
      <c r="E25" s="219">
        <f t="shared" si="5"/>
        <v>198</v>
      </c>
      <c r="F25" s="219">
        <v>0</v>
      </c>
      <c r="G25" s="219">
        <v>0</v>
      </c>
      <c r="H25" s="219">
        <f t="shared" si="6"/>
        <v>0</v>
      </c>
      <c r="I25" s="219">
        <v>0</v>
      </c>
      <c r="J25" s="219">
        <v>0</v>
      </c>
      <c r="K25" s="219">
        <v>0</v>
      </c>
      <c r="L25" s="219">
        <f t="shared" si="7"/>
        <v>130</v>
      </c>
      <c r="M25" s="219">
        <f t="shared" si="8"/>
        <v>68</v>
      </c>
      <c r="N25" s="219">
        <f t="shared" si="9"/>
        <v>198</v>
      </c>
      <c r="O25" s="132" t="s">
        <v>264</v>
      </c>
      <c r="P25" s="536"/>
    </row>
    <row r="26" spans="1:28" ht="20.25" customHeight="1" x14ac:dyDescent="0.25">
      <c r="A26" s="128" t="s">
        <v>38</v>
      </c>
      <c r="B26" s="131" t="s">
        <v>38</v>
      </c>
      <c r="C26" s="508">
        <v>1450</v>
      </c>
      <c r="D26" s="508">
        <v>2897</v>
      </c>
      <c r="E26" s="219">
        <f t="shared" si="5"/>
        <v>4347</v>
      </c>
      <c r="F26" s="219">
        <v>0</v>
      </c>
      <c r="G26" s="219">
        <v>0</v>
      </c>
      <c r="H26" s="219">
        <f t="shared" si="6"/>
        <v>0</v>
      </c>
      <c r="I26" s="219">
        <v>0</v>
      </c>
      <c r="J26" s="219">
        <v>0</v>
      </c>
      <c r="K26" s="219">
        <v>0</v>
      </c>
      <c r="L26" s="219">
        <f t="shared" si="7"/>
        <v>1450</v>
      </c>
      <c r="M26" s="219">
        <f t="shared" si="8"/>
        <v>2897</v>
      </c>
      <c r="N26" s="219">
        <f t="shared" si="9"/>
        <v>4347</v>
      </c>
      <c r="O26" s="132" t="s">
        <v>133</v>
      </c>
      <c r="P26" s="536"/>
    </row>
    <row r="27" spans="1:28" ht="23.25" customHeight="1" thickBot="1" x14ac:dyDescent="0.3">
      <c r="A27" s="128" t="s">
        <v>38</v>
      </c>
      <c r="B27" s="255" t="s">
        <v>581</v>
      </c>
      <c r="C27" s="509">
        <v>241</v>
      </c>
      <c r="D27" s="509">
        <v>261</v>
      </c>
      <c r="E27" s="509">
        <v>502</v>
      </c>
      <c r="F27" s="507">
        <v>0</v>
      </c>
      <c r="G27" s="507">
        <v>0</v>
      </c>
      <c r="H27" s="507">
        <f t="shared" si="6"/>
        <v>0</v>
      </c>
      <c r="I27" s="507">
        <v>0</v>
      </c>
      <c r="J27" s="507">
        <v>0</v>
      </c>
      <c r="K27" s="507">
        <v>0</v>
      </c>
      <c r="L27" s="507">
        <f t="shared" si="7"/>
        <v>241</v>
      </c>
      <c r="M27" s="507">
        <f t="shared" si="8"/>
        <v>261</v>
      </c>
      <c r="N27" s="507">
        <f t="shared" si="9"/>
        <v>502</v>
      </c>
      <c r="O27" s="451" t="s">
        <v>446</v>
      </c>
    </row>
    <row r="28" spans="1:28" ht="20.25" customHeight="1" thickTop="1" x14ac:dyDescent="0.25"/>
    <row r="29" spans="1:28" ht="21" customHeight="1" thickBot="1" x14ac:dyDescent="0.3">
      <c r="B29" s="258" t="s">
        <v>122</v>
      </c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629"/>
      <c r="O29" s="462" t="s">
        <v>430</v>
      </c>
    </row>
    <row r="30" spans="1:28" ht="20.25" customHeight="1" thickTop="1" x14ac:dyDescent="0.25">
      <c r="B30" s="624" t="s">
        <v>46</v>
      </c>
      <c r="C30" s="624" t="s">
        <v>6</v>
      </c>
      <c r="D30" s="624"/>
      <c r="E30" s="624"/>
      <c r="F30" s="624" t="s">
        <v>7</v>
      </c>
      <c r="G30" s="624"/>
      <c r="H30" s="624"/>
      <c r="I30" s="624" t="s">
        <v>247</v>
      </c>
      <c r="J30" s="624"/>
      <c r="K30" s="624"/>
      <c r="L30" s="624" t="s">
        <v>236</v>
      </c>
      <c r="M30" s="624"/>
      <c r="N30" s="624"/>
      <c r="O30" s="626" t="s">
        <v>127</v>
      </c>
    </row>
    <row r="31" spans="1:28" ht="20.25" customHeight="1" x14ac:dyDescent="0.25">
      <c r="B31" s="622"/>
      <c r="C31" s="622" t="s">
        <v>448</v>
      </c>
      <c r="D31" s="622"/>
      <c r="E31" s="622"/>
      <c r="F31" s="622" t="s">
        <v>128</v>
      </c>
      <c r="G31" s="622"/>
      <c r="H31" s="622"/>
      <c r="I31" s="622" t="s">
        <v>433</v>
      </c>
      <c r="J31" s="622"/>
      <c r="K31" s="622"/>
      <c r="L31" s="622" t="s">
        <v>129</v>
      </c>
      <c r="M31" s="622"/>
      <c r="N31" s="622"/>
      <c r="O31" s="627"/>
    </row>
    <row r="32" spans="1:28" ht="20.25" customHeight="1" x14ac:dyDescent="0.25">
      <c r="B32" s="622"/>
      <c r="C32" s="402" t="s">
        <v>237</v>
      </c>
      <c r="D32" s="164" t="s">
        <v>270</v>
      </c>
      <c r="E32" s="402" t="s">
        <v>243</v>
      </c>
      <c r="F32" s="402" t="s">
        <v>237</v>
      </c>
      <c r="G32" s="164" t="s">
        <v>270</v>
      </c>
      <c r="H32" s="402" t="s">
        <v>243</v>
      </c>
      <c r="I32" s="402" t="s">
        <v>237</v>
      </c>
      <c r="J32" s="164" t="s">
        <v>270</v>
      </c>
      <c r="K32" s="402" t="s">
        <v>243</v>
      </c>
      <c r="L32" s="402" t="s">
        <v>237</v>
      </c>
      <c r="M32" s="164" t="s">
        <v>270</v>
      </c>
      <c r="N32" s="402" t="s">
        <v>243</v>
      </c>
      <c r="O32" s="627"/>
    </row>
    <row r="33" spans="1:16" ht="20.25" customHeight="1" thickBot="1" x14ac:dyDescent="0.3">
      <c r="B33" s="625"/>
      <c r="C33" s="320" t="s">
        <v>240</v>
      </c>
      <c r="D33" s="320" t="s">
        <v>241</v>
      </c>
      <c r="E33" s="320" t="s">
        <v>242</v>
      </c>
      <c r="F33" s="320" t="s">
        <v>240</v>
      </c>
      <c r="G33" s="320" t="s">
        <v>241</v>
      </c>
      <c r="H33" s="320" t="s">
        <v>242</v>
      </c>
      <c r="I33" s="320" t="s">
        <v>240</v>
      </c>
      <c r="J33" s="320" t="s">
        <v>241</v>
      </c>
      <c r="K33" s="320" t="s">
        <v>242</v>
      </c>
      <c r="L33" s="320" t="s">
        <v>240</v>
      </c>
      <c r="M33" s="320" t="s">
        <v>241</v>
      </c>
      <c r="N33" s="320" t="s">
        <v>242</v>
      </c>
      <c r="O33" s="628"/>
    </row>
    <row r="34" spans="1:16" ht="22.5" customHeight="1" x14ac:dyDescent="0.25">
      <c r="A34" s="128" t="s">
        <v>39</v>
      </c>
      <c r="B34" s="131" t="s">
        <v>39</v>
      </c>
      <c r="C34" s="510">
        <v>1405</v>
      </c>
      <c r="D34" s="510">
        <v>2005</v>
      </c>
      <c r="E34" s="510">
        <v>3410</v>
      </c>
      <c r="F34" s="219">
        <v>0</v>
      </c>
      <c r="G34" s="219">
        <v>0</v>
      </c>
      <c r="H34" s="219">
        <v>0</v>
      </c>
      <c r="I34" s="219">
        <v>0</v>
      </c>
      <c r="J34" s="219">
        <v>0</v>
      </c>
      <c r="K34" s="219">
        <v>0</v>
      </c>
      <c r="L34" s="219">
        <f>I34+F34+C34</f>
        <v>1405</v>
      </c>
      <c r="M34" s="219">
        <f t="shared" ref="M34:N48" si="18">J34+G34+D34</f>
        <v>2005</v>
      </c>
      <c r="N34" s="219">
        <f t="shared" si="18"/>
        <v>3410</v>
      </c>
      <c r="O34" s="132" t="s">
        <v>134</v>
      </c>
    </row>
    <row r="35" spans="1:16" ht="22.5" customHeight="1" x14ac:dyDescent="0.25">
      <c r="A35" s="128" t="s">
        <v>40</v>
      </c>
      <c r="B35" s="131" t="s">
        <v>40</v>
      </c>
      <c r="C35" s="219">
        <v>1209</v>
      </c>
      <c r="D35" s="219">
        <v>1923</v>
      </c>
      <c r="E35" s="219">
        <f>SUM(C35:D35)</f>
        <v>3132</v>
      </c>
      <c r="F35" s="219">
        <v>0</v>
      </c>
      <c r="G35" s="219">
        <v>0</v>
      </c>
      <c r="H35" s="219">
        <v>0</v>
      </c>
      <c r="I35" s="219">
        <v>0</v>
      </c>
      <c r="J35" s="219">
        <v>0</v>
      </c>
      <c r="K35" s="219">
        <v>0</v>
      </c>
      <c r="L35" s="219">
        <f t="shared" ref="L35:L48" si="19">I35+F35+C35</f>
        <v>1209</v>
      </c>
      <c r="M35" s="219">
        <f t="shared" si="18"/>
        <v>1923</v>
      </c>
      <c r="N35" s="219">
        <f t="shared" si="18"/>
        <v>3132</v>
      </c>
      <c r="O35" s="132" t="s">
        <v>135</v>
      </c>
    </row>
    <row r="36" spans="1:16" ht="22.5" customHeight="1" x14ac:dyDescent="0.25">
      <c r="A36" s="128" t="s">
        <v>41</v>
      </c>
      <c r="B36" s="131" t="s">
        <v>41</v>
      </c>
      <c r="C36" s="508">
        <v>938</v>
      </c>
      <c r="D36" s="508">
        <v>1677</v>
      </c>
      <c r="E36" s="219">
        <f t="shared" ref="E36:E45" si="20">SUM(C36:D36)</f>
        <v>2615</v>
      </c>
      <c r="F36" s="219">
        <v>0</v>
      </c>
      <c r="G36" s="219">
        <v>0</v>
      </c>
      <c r="H36" s="219">
        <v>0</v>
      </c>
      <c r="I36" s="219">
        <v>0</v>
      </c>
      <c r="J36" s="219">
        <v>0</v>
      </c>
      <c r="K36" s="219">
        <v>0</v>
      </c>
      <c r="L36" s="219">
        <f t="shared" si="19"/>
        <v>938</v>
      </c>
      <c r="M36" s="219">
        <f t="shared" si="18"/>
        <v>1677</v>
      </c>
      <c r="N36" s="219">
        <f t="shared" si="18"/>
        <v>2615</v>
      </c>
      <c r="O36" s="132" t="s">
        <v>136</v>
      </c>
    </row>
    <row r="37" spans="1:16" ht="22.5" customHeight="1" x14ac:dyDescent="0.25">
      <c r="A37" s="128" t="s">
        <v>41</v>
      </c>
      <c r="B37" s="131" t="s">
        <v>531</v>
      </c>
      <c r="C37" s="508">
        <v>299</v>
      </c>
      <c r="D37" s="508">
        <v>331</v>
      </c>
      <c r="E37" s="219">
        <f t="shared" si="20"/>
        <v>630</v>
      </c>
      <c r="F37" s="219">
        <v>0</v>
      </c>
      <c r="G37" s="219">
        <v>0</v>
      </c>
      <c r="H37" s="219">
        <v>0</v>
      </c>
      <c r="I37" s="219">
        <v>0</v>
      </c>
      <c r="J37" s="219">
        <v>0</v>
      </c>
      <c r="K37" s="219">
        <v>0</v>
      </c>
      <c r="L37" s="219">
        <f t="shared" si="19"/>
        <v>299</v>
      </c>
      <c r="M37" s="219">
        <f t="shared" si="18"/>
        <v>331</v>
      </c>
      <c r="N37" s="219">
        <f t="shared" si="18"/>
        <v>630</v>
      </c>
      <c r="O37" s="132" t="s">
        <v>467</v>
      </c>
    </row>
    <row r="38" spans="1:16" ht="22.5" customHeight="1" x14ac:dyDescent="0.25">
      <c r="A38" s="128" t="s">
        <v>10</v>
      </c>
      <c r="B38" s="131" t="s">
        <v>10</v>
      </c>
      <c r="C38" s="219">
        <v>1144</v>
      </c>
      <c r="D38" s="219">
        <v>1396</v>
      </c>
      <c r="E38" s="219">
        <f t="shared" si="20"/>
        <v>2540</v>
      </c>
      <c r="F38" s="219">
        <v>0</v>
      </c>
      <c r="G38" s="219">
        <v>0</v>
      </c>
      <c r="H38" s="219">
        <v>0</v>
      </c>
      <c r="I38" s="219">
        <v>0</v>
      </c>
      <c r="J38" s="219">
        <v>0</v>
      </c>
      <c r="K38" s="219">
        <v>0</v>
      </c>
      <c r="L38" s="219">
        <f t="shared" si="19"/>
        <v>1144</v>
      </c>
      <c r="M38" s="219">
        <f t="shared" si="18"/>
        <v>1396</v>
      </c>
      <c r="N38" s="219">
        <f t="shared" si="18"/>
        <v>2540</v>
      </c>
      <c r="O38" s="132" t="s">
        <v>137</v>
      </c>
    </row>
    <row r="39" spans="1:16" ht="22.5" customHeight="1" x14ac:dyDescent="0.25">
      <c r="A39" s="128" t="s">
        <v>42</v>
      </c>
      <c r="B39" s="131" t="s">
        <v>42</v>
      </c>
      <c r="C39" s="508">
        <v>1559</v>
      </c>
      <c r="D39" s="508">
        <v>1600</v>
      </c>
      <c r="E39" s="219">
        <f t="shared" si="20"/>
        <v>3159</v>
      </c>
      <c r="F39" s="219">
        <v>0</v>
      </c>
      <c r="G39" s="219">
        <v>0</v>
      </c>
      <c r="H39" s="219">
        <v>0</v>
      </c>
      <c r="I39" s="219">
        <v>0</v>
      </c>
      <c r="J39" s="219">
        <v>0</v>
      </c>
      <c r="K39" s="219">
        <v>0</v>
      </c>
      <c r="L39" s="219">
        <f t="shared" si="19"/>
        <v>1559</v>
      </c>
      <c r="M39" s="219">
        <f t="shared" si="18"/>
        <v>1600</v>
      </c>
      <c r="N39" s="219">
        <f>K39+H39+E39</f>
        <v>3159</v>
      </c>
      <c r="O39" s="132" t="s">
        <v>138</v>
      </c>
    </row>
    <row r="40" spans="1:16" ht="22.5" customHeight="1" x14ac:dyDescent="0.25">
      <c r="A40" s="128" t="s">
        <v>0</v>
      </c>
      <c r="B40" s="131" t="s">
        <v>0</v>
      </c>
      <c r="C40" s="508">
        <v>622</v>
      </c>
      <c r="D40" s="508">
        <v>1045</v>
      </c>
      <c r="E40" s="219">
        <f t="shared" si="20"/>
        <v>1667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f t="shared" si="19"/>
        <v>622</v>
      </c>
      <c r="M40" s="219">
        <f t="shared" si="18"/>
        <v>1045</v>
      </c>
      <c r="N40" s="219">
        <f t="shared" si="18"/>
        <v>1667</v>
      </c>
      <c r="O40" s="132" t="s">
        <v>139</v>
      </c>
    </row>
    <row r="41" spans="1:16" ht="22.5" customHeight="1" x14ac:dyDescent="0.25">
      <c r="A41" s="128" t="s">
        <v>1</v>
      </c>
      <c r="B41" s="220" t="s">
        <v>1</v>
      </c>
      <c r="C41" s="508">
        <v>1085</v>
      </c>
      <c r="D41" s="508">
        <v>1246</v>
      </c>
      <c r="E41" s="219">
        <f t="shared" si="20"/>
        <v>2331</v>
      </c>
      <c r="F41" s="219">
        <v>0</v>
      </c>
      <c r="G41" s="219">
        <v>0</v>
      </c>
      <c r="H41" s="219">
        <v>0</v>
      </c>
      <c r="I41" s="219">
        <v>0</v>
      </c>
      <c r="J41" s="219">
        <v>0</v>
      </c>
      <c r="K41" s="219">
        <v>0</v>
      </c>
      <c r="L41" s="219">
        <f>I41+F41+C41</f>
        <v>1085</v>
      </c>
      <c r="M41" s="219">
        <f>J41+G41+D41</f>
        <v>1246</v>
      </c>
      <c r="N41" s="219">
        <f t="shared" si="18"/>
        <v>2331</v>
      </c>
      <c r="O41" s="132" t="s">
        <v>140</v>
      </c>
    </row>
    <row r="42" spans="1:16" ht="31.5" customHeight="1" x14ac:dyDescent="0.25">
      <c r="A42" s="128" t="s">
        <v>34</v>
      </c>
      <c r="B42" s="131" t="s">
        <v>582</v>
      </c>
      <c r="C42" s="219">
        <v>17</v>
      </c>
      <c r="D42" s="219">
        <v>24</v>
      </c>
      <c r="E42" s="219">
        <f t="shared" si="20"/>
        <v>41</v>
      </c>
      <c r="F42" s="219">
        <v>0</v>
      </c>
      <c r="G42" s="219">
        <v>0</v>
      </c>
      <c r="H42" s="219">
        <v>0</v>
      </c>
      <c r="I42" s="219">
        <v>0</v>
      </c>
      <c r="J42" s="219">
        <v>0</v>
      </c>
      <c r="K42" s="219">
        <v>0</v>
      </c>
      <c r="L42" s="219">
        <f t="shared" si="19"/>
        <v>17</v>
      </c>
      <c r="M42" s="219">
        <f t="shared" si="18"/>
        <v>24</v>
      </c>
      <c r="N42" s="219">
        <f t="shared" si="18"/>
        <v>41</v>
      </c>
      <c r="O42" s="511" t="s">
        <v>583</v>
      </c>
      <c r="P42" s="539"/>
    </row>
    <row r="43" spans="1:16" ht="31.5" customHeight="1" x14ac:dyDescent="0.25">
      <c r="B43" s="131"/>
      <c r="C43" s="219">
        <f>SUM(C34:C42,C9:C27)</f>
        <v>30329</v>
      </c>
      <c r="D43" s="219">
        <f t="shared" ref="D43:N43" si="21">SUM(D34:D42,D9:D27)</f>
        <v>39473</v>
      </c>
      <c r="E43" s="219">
        <f t="shared" si="21"/>
        <v>69802</v>
      </c>
      <c r="F43" s="219">
        <f t="shared" si="21"/>
        <v>3</v>
      </c>
      <c r="G43" s="219">
        <f t="shared" si="21"/>
        <v>8</v>
      </c>
      <c r="H43" s="219">
        <f t="shared" si="21"/>
        <v>11</v>
      </c>
      <c r="I43" s="219">
        <f t="shared" si="21"/>
        <v>0</v>
      </c>
      <c r="J43" s="219">
        <f t="shared" si="21"/>
        <v>0</v>
      </c>
      <c r="K43" s="219">
        <f t="shared" si="21"/>
        <v>0</v>
      </c>
      <c r="L43" s="219">
        <f t="shared" si="21"/>
        <v>30332</v>
      </c>
      <c r="M43" s="219">
        <f t="shared" si="21"/>
        <v>39481</v>
      </c>
      <c r="N43" s="219">
        <f t="shared" si="21"/>
        <v>69813</v>
      </c>
      <c r="O43" s="511"/>
      <c r="P43" s="539"/>
    </row>
    <row r="44" spans="1:16" ht="34.5" customHeight="1" x14ac:dyDescent="0.25">
      <c r="B44" s="131" t="s">
        <v>265</v>
      </c>
      <c r="C44" s="508">
        <v>3051</v>
      </c>
      <c r="D44" s="508">
        <v>1793</v>
      </c>
      <c r="E44" s="219">
        <f t="shared" si="20"/>
        <v>4844</v>
      </c>
      <c r="F44" s="219">
        <v>0</v>
      </c>
      <c r="G44" s="219">
        <v>0</v>
      </c>
      <c r="H44" s="219">
        <v>0</v>
      </c>
      <c r="I44" s="219">
        <v>0</v>
      </c>
      <c r="J44" s="219">
        <v>0</v>
      </c>
      <c r="K44" s="219">
        <v>0</v>
      </c>
      <c r="L44" s="219">
        <f t="shared" si="19"/>
        <v>3051</v>
      </c>
      <c r="M44" s="219">
        <f t="shared" si="18"/>
        <v>1793</v>
      </c>
      <c r="N44" s="219">
        <f t="shared" si="18"/>
        <v>4844</v>
      </c>
      <c r="O44" s="511" t="s">
        <v>434</v>
      </c>
      <c r="P44" s="539"/>
    </row>
    <row r="45" spans="1:16" ht="39.75" customHeight="1" x14ac:dyDescent="0.25">
      <c r="B45" s="131" t="s">
        <v>257</v>
      </c>
      <c r="C45" s="508">
        <v>5848</v>
      </c>
      <c r="D45" s="508">
        <v>5030</v>
      </c>
      <c r="E45" s="219">
        <f t="shared" si="20"/>
        <v>10878</v>
      </c>
      <c r="F45" s="219">
        <v>1</v>
      </c>
      <c r="G45" s="219">
        <v>3</v>
      </c>
      <c r="H45" s="219">
        <v>4</v>
      </c>
      <c r="I45" s="219">
        <v>0</v>
      </c>
      <c r="J45" s="219">
        <v>0</v>
      </c>
      <c r="K45" s="219">
        <v>0</v>
      </c>
      <c r="L45" s="219">
        <f t="shared" si="19"/>
        <v>5849</v>
      </c>
      <c r="M45" s="219">
        <f t="shared" si="18"/>
        <v>5033</v>
      </c>
      <c r="N45" s="219">
        <f t="shared" si="18"/>
        <v>10882</v>
      </c>
      <c r="O45" s="511" t="s">
        <v>435</v>
      </c>
      <c r="P45" s="539"/>
    </row>
    <row r="46" spans="1:16" ht="39.75" customHeight="1" x14ac:dyDescent="0.25">
      <c r="B46" s="131" t="s">
        <v>256</v>
      </c>
      <c r="C46" s="508">
        <v>3549</v>
      </c>
      <c r="D46" s="508">
        <v>3220</v>
      </c>
      <c r="E46" s="508">
        <v>6769</v>
      </c>
      <c r="F46" s="219">
        <v>0</v>
      </c>
      <c r="G46" s="219">
        <v>0</v>
      </c>
      <c r="H46" s="219">
        <v>0</v>
      </c>
      <c r="I46" s="219">
        <v>0</v>
      </c>
      <c r="J46" s="219">
        <v>0</v>
      </c>
      <c r="K46" s="219">
        <v>0</v>
      </c>
      <c r="L46" s="219">
        <f t="shared" si="19"/>
        <v>3549</v>
      </c>
      <c r="M46" s="219">
        <f t="shared" si="18"/>
        <v>3220</v>
      </c>
      <c r="N46" s="219">
        <f t="shared" si="18"/>
        <v>6769</v>
      </c>
      <c r="O46" s="511" t="s">
        <v>436</v>
      </c>
      <c r="P46" s="539"/>
    </row>
    <row r="47" spans="1:16" ht="30.75" customHeight="1" x14ac:dyDescent="0.25">
      <c r="B47" s="131" t="s">
        <v>523</v>
      </c>
      <c r="C47" s="508">
        <v>2862</v>
      </c>
      <c r="D47" s="508">
        <v>2413</v>
      </c>
      <c r="E47" s="508">
        <v>5275</v>
      </c>
      <c r="F47" s="219">
        <v>0</v>
      </c>
      <c r="G47" s="219">
        <v>0</v>
      </c>
      <c r="H47" s="219">
        <v>0</v>
      </c>
      <c r="I47" s="219">
        <v>0</v>
      </c>
      <c r="J47" s="219">
        <v>0</v>
      </c>
      <c r="K47" s="219">
        <v>0</v>
      </c>
      <c r="L47" s="219">
        <f t="shared" si="19"/>
        <v>2862</v>
      </c>
      <c r="M47" s="219">
        <f t="shared" si="18"/>
        <v>2413</v>
      </c>
      <c r="N47" s="219">
        <f t="shared" si="18"/>
        <v>5275</v>
      </c>
      <c r="O47" s="511" t="s">
        <v>437</v>
      </c>
      <c r="P47" s="539"/>
    </row>
    <row r="48" spans="1:16" ht="30.75" customHeight="1" x14ac:dyDescent="0.25">
      <c r="B48" s="131" t="s">
        <v>52</v>
      </c>
      <c r="C48" s="508">
        <v>12308</v>
      </c>
      <c r="D48" s="508">
        <v>7592</v>
      </c>
      <c r="E48" s="508">
        <f>SUM(C48:D48)</f>
        <v>19900</v>
      </c>
      <c r="F48" s="219">
        <v>3</v>
      </c>
      <c r="G48" s="219">
        <v>2</v>
      </c>
      <c r="H48" s="219">
        <v>5</v>
      </c>
      <c r="I48" s="219">
        <v>0</v>
      </c>
      <c r="J48" s="219">
        <v>0</v>
      </c>
      <c r="K48" s="219">
        <v>0</v>
      </c>
      <c r="L48" s="219">
        <f t="shared" si="19"/>
        <v>12311</v>
      </c>
      <c r="M48" s="219">
        <f t="shared" si="18"/>
        <v>7594</v>
      </c>
      <c r="N48" s="219">
        <f t="shared" si="18"/>
        <v>19905</v>
      </c>
      <c r="O48" s="132" t="s">
        <v>142</v>
      </c>
      <c r="P48" s="536"/>
    </row>
    <row r="49" spans="2:16" ht="27.75" customHeight="1" thickBot="1" x14ac:dyDescent="0.3">
      <c r="B49" s="255" t="s">
        <v>11</v>
      </c>
      <c r="C49" s="255">
        <f t="shared" ref="C49:N49" si="22">SUM(C34:C48,C9:C27)</f>
        <v>88276</v>
      </c>
      <c r="D49" s="255">
        <f t="shared" si="22"/>
        <v>98994</v>
      </c>
      <c r="E49" s="255">
        <f t="shared" si="22"/>
        <v>187270</v>
      </c>
      <c r="F49" s="255">
        <f t="shared" si="22"/>
        <v>10</v>
      </c>
      <c r="G49" s="255">
        <f t="shared" si="22"/>
        <v>21</v>
      </c>
      <c r="H49" s="255">
        <f t="shared" si="22"/>
        <v>31</v>
      </c>
      <c r="I49" s="255">
        <f t="shared" si="22"/>
        <v>0</v>
      </c>
      <c r="J49" s="255">
        <f t="shared" si="22"/>
        <v>0</v>
      </c>
      <c r="K49" s="255">
        <f t="shared" si="22"/>
        <v>0</v>
      </c>
      <c r="L49" s="255">
        <f t="shared" si="22"/>
        <v>88286</v>
      </c>
      <c r="M49" s="255">
        <f t="shared" si="22"/>
        <v>99015</v>
      </c>
      <c r="N49" s="255">
        <f t="shared" si="22"/>
        <v>187301</v>
      </c>
      <c r="O49" s="233" t="s">
        <v>162</v>
      </c>
      <c r="P49" s="518"/>
    </row>
    <row r="50" spans="2:16" ht="20.25" customHeight="1" thickTop="1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309"/>
      <c r="P50" s="309"/>
    </row>
    <row r="51" spans="2:16" ht="20.25" customHeight="1" x14ac:dyDescent="0.25">
      <c r="B51" s="256"/>
      <c r="C51" s="256"/>
      <c r="D51" s="256"/>
      <c r="E51" s="257"/>
      <c r="F51" s="256"/>
      <c r="G51" s="256"/>
      <c r="H51" s="256"/>
      <c r="I51" s="256"/>
      <c r="J51" s="256"/>
      <c r="K51" s="256"/>
      <c r="L51" s="257"/>
      <c r="M51" s="257"/>
      <c r="N51" s="257"/>
      <c r="O51" s="309"/>
      <c r="P51" s="309"/>
    </row>
    <row r="52" spans="2:16" ht="20.25" customHeight="1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309"/>
      <c r="P52" s="309"/>
    </row>
    <row r="53" spans="2:16" ht="18" customHeight="1" thickBot="1" x14ac:dyDescent="0.3">
      <c r="B53" s="260" t="s">
        <v>122</v>
      </c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3"/>
      <c r="O53" s="462" t="s">
        <v>430</v>
      </c>
      <c r="P53" s="538"/>
    </row>
    <row r="54" spans="2:16" ht="18.75" customHeight="1" thickTop="1" x14ac:dyDescent="0.25">
      <c r="B54" s="624" t="s">
        <v>46</v>
      </c>
      <c r="C54" s="624" t="s">
        <v>6</v>
      </c>
      <c r="D54" s="624"/>
      <c r="E54" s="624"/>
      <c r="F54" s="624" t="s">
        <v>7</v>
      </c>
      <c r="G54" s="624"/>
      <c r="H54" s="624"/>
      <c r="I54" s="624" t="s">
        <v>247</v>
      </c>
      <c r="J54" s="624"/>
      <c r="K54" s="624"/>
      <c r="L54" s="624" t="s">
        <v>236</v>
      </c>
      <c r="M54" s="624"/>
      <c r="N54" s="624"/>
      <c r="O54" s="619" t="s">
        <v>127</v>
      </c>
      <c r="P54" s="517"/>
    </row>
    <row r="55" spans="2:16" ht="15" customHeight="1" x14ac:dyDescent="0.25">
      <c r="B55" s="622"/>
      <c r="C55" s="622" t="s">
        <v>448</v>
      </c>
      <c r="D55" s="622"/>
      <c r="E55" s="622"/>
      <c r="F55" s="622" t="s">
        <v>128</v>
      </c>
      <c r="G55" s="622"/>
      <c r="H55" s="622"/>
      <c r="I55" s="622" t="s">
        <v>433</v>
      </c>
      <c r="J55" s="622"/>
      <c r="K55" s="622"/>
      <c r="L55" s="622" t="s">
        <v>129</v>
      </c>
      <c r="M55" s="622"/>
      <c r="N55" s="622"/>
      <c r="O55" s="620"/>
    </row>
    <row r="56" spans="2:16" ht="24" customHeight="1" x14ac:dyDescent="0.25">
      <c r="B56" s="622"/>
      <c r="C56" s="402" t="s">
        <v>237</v>
      </c>
      <c r="D56" s="164" t="s">
        <v>270</v>
      </c>
      <c r="E56" s="402" t="s">
        <v>243</v>
      </c>
      <c r="F56" s="402" t="s">
        <v>237</v>
      </c>
      <c r="G56" s="164" t="s">
        <v>270</v>
      </c>
      <c r="H56" s="402" t="s">
        <v>243</v>
      </c>
      <c r="I56" s="402" t="s">
        <v>237</v>
      </c>
      <c r="J56" s="164" t="s">
        <v>270</v>
      </c>
      <c r="K56" s="402" t="s">
        <v>243</v>
      </c>
      <c r="L56" s="402" t="s">
        <v>237</v>
      </c>
      <c r="M56" s="164" t="s">
        <v>270</v>
      </c>
      <c r="N56" s="402" t="s">
        <v>243</v>
      </c>
      <c r="O56" s="620"/>
    </row>
    <row r="57" spans="2:16" ht="24" customHeight="1" thickBot="1" x14ac:dyDescent="0.3">
      <c r="B57" s="625"/>
      <c r="C57" s="143" t="s">
        <v>240</v>
      </c>
      <c r="D57" s="143" t="s">
        <v>241</v>
      </c>
      <c r="E57" s="143" t="s">
        <v>242</v>
      </c>
      <c r="F57" s="143" t="s">
        <v>240</v>
      </c>
      <c r="G57" s="143" t="s">
        <v>241</v>
      </c>
      <c r="H57" s="143" t="s">
        <v>242</v>
      </c>
      <c r="I57" s="143" t="s">
        <v>240</v>
      </c>
      <c r="J57" s="143" t="s">
        <v>241</v>
      </c>
      <c r="K57" s="143" t="s">
        <v>242</v>
      </c>
      <c r="L57" s="143" t="s">
        <v>240</v>
      </c>
      <c r="M57" s="143" t="s">
        <v>241</v>
      </c>
      <c r="N57" s="143" t="s">
        <v>242</v>
      </c>
      <c r="O57" s="621"/>
    </row>
    <row r="58" spans="2:16" ht="25.5" customHeight="1" x14ac:dyDescent="0.25">
      <c r="B58" s="253" t="s">
        <v>12</v>
      </c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61" t="s">
        <v>235</v>
      </c>
    </row>
    <row r="59" spans="2:16" ht="24" customHeight="1" x14ac:dyDescent="0.25">
      <c r="B59" s="131" t="s">
        <v>34</v>
      </c>
      <c r="C59" s="128">
        <v>1198</v>
      </c>
      <c r="D59" s="128">
        <v>1148</v>
      </c>
      <c r="E59" s="219">
        <f>SUM(D59+C59)</f>
        <v>2346</v>
      </c>
      <c r="F59" s="219">
        <v>0</v>
      </c>
      <c r="G59" s="219">
        <v>2</v>
      </c>
      <c r="H59" s="219">
        <f>SUM(F59:G59)</f>
        <v>2</v>
      </c>
      <c r="I59" s="219">
        <v>0</v>
      </c>
      <c r="J59" s="219">
        <v>0</v>
      </c>
      <c r="K59" s="219">
        <v>0</v>
      </c>
      <c r="L59" s="219">
        <f>I59+F59+C59</f>
        <v>1198</v>
      </c>
      <c r="M59" s="219">
        <f t="shared" ref="M59:N74" si="23">J59+G59+D59</f>
        <v>1150</v>
      </c>
      <c r="N59" s="219">
        <f t="shared" si="23"/>
        <v>2348</v>
      </c>
      <c r="O59" s="132" t="s">
        <v>131</v>
      </c>
    </row>
    <row r="60" spans="2:16" ht="24" customHeight="1" x14ac:dyDescent="0.25">
      <c r="B60" s="131" t="s">
        <v>47</v>
      </c>
      <c r="C60" s="219">
        <v>791</v>
      </c>
      <c r="D60" s="219">
        <v>703</v>
      </c>
      <c r="E60" s="219">
        <f t="shared" ref="E60:E74" si="24">SUM(D60+C60)</f>
        <v>1494</v>
      </c>
      <c r="F60" s="219">
        <v>0</v>
      </c>
      <c r="G60" s="219">
        <v>0</v>
      </c>
      <c r="H60" s="219">
        <f>SUM(F60:G60)</f>
        <v>0</v>
      </c>
      <c r="I60" s="219">
        <v>0</v>
      </c>
      <c r="J60" s="219">
        <v>0</v>
      </c>
      <c r="K60" s="219">
        <v>0</v>
      </c>
      <c r="L60" s="219">
        <f t="shared" ref="L60:L74" si="25">I60+F60+C60</f>
        <v>791</v>
      </c>
      <c r="M60" s="219">
        <f t="shared" si="23"/>
        <v>703</v>
      </c>
      <c r="N60" s="219">
        <f t="shared" si="23"/>
        <v>1494</v>
      </c>
      <c r="O60" s="132" t="s">
        <v>441</v>
      </c>
    </row>
    <row r="61" spans="2:16" ht="24" customHeight="1" x14ac:dyDescent="0.25">
      <c r="B61" s="131" t="s">
        <v>48</v>
      </c>
      <c r="C61" s="508">
        <v>0</v>
      </c>
      <c r="D61" s="508">
        <v>1</v>
      </c>
      <c r="E61" s="508">
        <f t="shared" si="24"/>
        <v>1</v>
      </c>
      <c r="F61" s="219">
        <v>0</v>
      </c>
      <c r="G61" s="219">
        <v>0</v>
      </c>
      <c r="H61" s="219">
        <f t="shared" ref="H61:H74" si="26">SUM(F61:G61)</f>
        <v>0</v>
      </c>
      <c r="I61" s="219">
        <v>0</v>
      </c>
      <c r="J61" s="219">
        <v>0</v>
      </c>
      <c r="K61" s="219">
        <v>0</v>
      </c>
      <c r="L61" s="219">
        <f t="shared" si="25"/>
        <v>0</v>
      </c>
      <c r="M61" s="219">
        <f t="shared" si="23"/>
        <v>1</v>
      </c>
      <c r="N61" s="219">
        <f t="shared" si="23"/>
        <v>1</v>
      </c>
      <c r="O61" s="132" t="s">
        <v>442</v>
      </c>
    </row>
    <row r="62" spans="2:16" ht="24" customHeight="1" x14ac:dyDescent="0.25">
      <c r="B62" s="131" t="s">
        <v>73</v>
      </c>
      <c r="C62" s="508">
        <v>571</v>
      </c>
      <c r="D62" s="508">
        <v>534</v>
      </c>
      <c r="E62" s="508">
        <f t="shared" si="24"/>
        <v>1105</v>
      </c>
      <c r="F62" s="219">
        <v>0</v>
      </c>
      <c r="G62" s="219">
        <v>0</v>
      </c>
      <c r="H62" s="219">
        <f t="shared" si="26"/>
        <v>0</v>
      </c>
      <c r="I62" s="219">
        <v>0</v>
      </c>
      <c r="J62" s="219">
        <v>0</v>
      </c>
      <c r="K62" s="219">
        <v>0</v>
      </c>
      <c r="L62" s="219">
        <f t="shared" si="25"/>
        <v>571</v>
      </c>
      <c r="M62" s="219">
        <f t="shared" si="23"/>
        <v>534</v>
      </c>
      <c r="N62" s="219">
        <f t="shared" si="23"/>
        <v>1105</v>
      </c>
      <c r="O62" s="132" t="s">
        <v>444</v>
      </c>
    </row>
    <row r="63" spans="2:16" ht="24" customHeight="1" x14ac:dyDescent="0.25">
      <c r="B63" s="220" t="s">
        <v>35</v>
      </c>
      <c r="C63" s="508">
        <v>579</v>
      </c>
      <c r="D63" s="508">
        <v>218</v>
      </c>
      <c r="E63" s="508">
        <f t="shared" si="24"/>
        <v>797</v>
      </c>
      <c r="F63" s="219">
        <v>0</v>
      </c>
      <c r="G63" s="219">
        <v>0</v>
      </c>
      <c r="H63" s="219">
        <f t="shared" si="26"/>
        <v>0</v>
      </c>
      <c r="I63" s="219">
        <v>0</v>
      </c>
      <c r="J63" s="219">
        <v>0</v>
      </c>
      <c r="K63" s="219">
        <v>0</v>
      </c>
      <c r="L63" s="219">
        <f t="shared" si="25"/>
        <v>579</v>
      </c>
      <c r="M63" s="219">
        <f t="shared" si="23"/>
        <v>218</v>
      </c>
      <c r="N63" s="219">
        <f t="shared" si="23"/>
        <v>797</v>
      </c>
      <c r="O63" s="132" t="s">
        <v>445</v>
      </c>
    </row>
    <row r="64" spans="2:16" ht="24" customHeight="1" x14ac:dyDescent="0.25">
      <c r="B64" s="131" t="s">
        <v>36</v>
      </c>
      <c r="C64" s="508">
        <v>656</v>
      </c>
      <c r="D64" s="508">
        <v>329</v>
      </c>
      <c r="E64" s="508">
        <f t="shared" si="24"/>
        <v>985</v>
      </c>
      <c r="F64" s="219">
        <v>0</v>
      </c>
      <c r="G64" s="219">
        <v>0</v>
      </c>
      <c r="H64" s="219">
        <f t="shared" si="26"/>
        <v>0</v>
      </c>
      <c r="I64" s="219">
        <v>0</v>
      </c>
      <c r="J64" s="219">
        <v>0</v>
      </c>
      <c r="K64" s="219">
        <v>0</v>
      </c>
      <c r="L64" s="219">
        <f t="shared" si="25"/>
        <v>656</v>
      </c>
      <c r="M64" s="219">
        <f t="shared" si="23"/>
        <v>329</v>
      </c>
      <c r="N64" s="219">
        <f t="shared" si="23"/>
        <v>985</v>
      </c>
      <c r="O64" s="132" t="s">
        <v>440</v>
      </c>
    </row>
    <row r="65" spans="2:16" ht="24" customHeight="1" x14ac:dyDescent="0.25">
      <c r="B65" s="131" t="s">
        <v>49</v>
      </c>
      <c r="C65" s="508">
        <v>499</v>
      </c>
      <c r="D65" s="508">
        <v>355</v>
      </c>
      <c r="E65" s="508">
        <f t="shared" si="24"/>
        <v>854</v>
      </c>
      <c r="F65" s="219">
        <v>0</v>
      </c>
      <c r="G65" s="219">
        <v>0</v>
      </c>
      <c r="H65" s="219">
        <f t="shared" si="26"/>
        <v>0</v>
      </c>
      <c r="I65" s="219">
        <v>0</v>
      </c>
      <c r="J65" s="219">
        <v>0</v>
      </c>
      <c r="K65" s="219">
        <v>0</v>
      </c>
      <c r="L65" s="219">
        <f t="shared" si="25"/>
        <v>499</v>
      </c>
      <c r="M65" s="219">
        <f t="shared" si="23"/>
        <v>355</v>
      </c>
      <c r="N65" s="219">
        <f t="shared" si="23"/>
        <v>854</v>
      </c>
      <c r="O65" s="132" t="s">
        <v>447</v>
      </c>
    </row>
    <row r="66" spans="2:16" ht="30" customHeight="1" x14ac:dyDescent="0.25">
      <c r="B66" s="131" t="s">
        <v>37</v>
      </c>
      <c r="C66" s="508">
        <v>776</v>
      </c>
      <c r="D66" s="508">
        <v>277</v>
      </c>
      <c r="E66" s="508">
        <f t="shared" si="24"/>
        <v>1053</v>
      </c>
      <c r="F66" s="219">
        <v>0</v>
      </c>
      <c r="G66" s="219">
        <v>0</v>
      </c>
      <c r="H66" s="219">
        <f t="shared" si="26"/>
        <v>0</v>
      </c>
      <c r="I66" s="219">
        <v>0</v>
      </c>
      <c r="J66" s="219">
        <v>0</v>
      </c>
      <c r="K66" s="219">
        <v>0</v>
      </c>
      <c r="L66" s="219">
        <f t="shared" si="25"/>
        <v>776</v>
      </c>
      <c r="M66" s="219">
        <f t="shared" si="23"/>
        <v>277</v>
      </c>
      <c r="N66" s="219">
        <f t="shared" si="23"/>
        <v>1053</v>
      </c>
      <c r="O66" s="132" t="s">
        <v>132</v>
      </c>
    </row>
    <row r="67" spans="2:16" ht="29.25" customHeight="1" x14ac:dyDescent="0.25">
      <c r="B67" s="131" t="s">
        <v>76</v>
      </c>
      <c r="C67" s="508">
        <v>180</v>
      </c>
      <c r="D67" s="508">
        <v>106</v>
      </c>
      <c r="E67" s="508">
        <f t="shared" si="24"/>
        <v>286</v>
      </c>
      <c r="F67" s="219">
        <v>0</v>
      </c>
      <c r="G67" s="219">
        <v>0</v>
      </c>
      <c r="H67" s="219">
        <f t="shared" si="26"/>
        <v>0</v>
      </c>
      <c r="I67" s="219">
        <v>0</v>
      </c>
      <c r="J67" s="219">
        <v>0</v>
      </c>
      <c r="K67" s="219">
        <v>0</v>
      </c>
      <c r="L67" s="219">
        <f t="shared" si="25"/>
        <v>180</v>
      </c>
      <c r="M67" s="219">
        <f t="shared" si="23"/>
        <v>106</v>
      </c>
      <c r="N67" s="219">
        <f t="shared" si="23"/>
        <v>286</v>
      </c>
      <c r="O67" s="132" t="s">
        <v>141</v>
      </c>
    </row>
    <row r="68" spans="2:16" ht="24" customHeight="1" x14ac:dyDescent="0.25">
      <c r="B68" s="131" t="s">
        <v>50</v>
      </c>
      <c r="C68" s="508">
        <v>477</v>
      </c>
      <c r="D68" s="508">
        <v>352</v>
      </c>
      <c r="E68" s="508">
        <f t="shared" si="24"/>
        <v>829</v>
      </c>
      <c r="F68" s="219">
        <v>0</v>
      </c>
      <c r="G68" s="219">
        <v>0</v>
      </c>
      <c r="H68" s="219">
        <f t="shared" si="26"/>
        <v>0</v>
      </c>
      <c r="I68" s="219">
        <v>0</v>
      </c>
      <c r="J68" s="219">
        <v>0</v>
      </c>
      <c r="K68" s="219">
        <v>0</v>
      </c>
      <c r="L68" s="219">
        <f t="shared" si="25"/>
        <v>477</v>
      </c>
      <c r="M68" s="219">
        <f t="shared" si="23"/>
        <v>352</v>
      </c>
      <c r="N68" s="219">
        <f t="shared" si="23"/>
        <v>829</v>
      </c>
      <c r="O68" s="132" t="s">
        <v>439</v>
      </c>
    </row>
    <row r="69" spans="2:16" ht="24" customHeight="1" x14ac:dyDescent="0.25">
      <c r="B69" s="131" t="s">
        <v>51</v>
      </c>
      <c r="C69" s="508">
        <v>108</v>
      </c>
      <c r="D69" s="508">
        <v>82</v>
      </c>
      <c r="E69" s="508">
        <f t="shared" si="24"/>
        <v>190</v>
      </c>
      <c r="F69" s="219">
        <v>0</v>
      </c>
      <c r="G69" s="219">
        <v>0</v>
      </c>
      <c r="H69" s="219">
        <f t="shared" si="26"/>
        <v>0</v>
      </c>
      <c r="I69" s="219">
        <v>0</v>
      </c>
      <c r="J69" s="219">
        <v>0</v>
      </c>
      <c r="K69" s="219">
        <v>0</v>
      </c>
      <c r="L69" s="219">
        <f t="shared" si="25"/>
        <v>108</v>
      </c>
      <c r="M69" s="219">
        <f t="shared" si="23"/>
        <v>82</v>
      </c>
      <c r="N69" s="219">
        <f t="shared" si="23"/>
        <v>190</v>
      </c>
      <c r="O69" s="132" t="s">
        <v>438</v>
      </c>
    </row>
    <row r="70" spans="2:16" ht="24" customHeight="1" x14ac:dyDescent="0.25">
      <c r="B70" s="131" t="s">
        <v>267</v>
      </c>
      <c r="C70" s="508">
        <v>27</v>
      </c>
      <c r="D70" s="508">
        <v>6</v>
      </c>
      <c r="E70" s="508">
        <f t="shared" si="24"/>
        <v>33</v>
      </c>
      <c r="F70" s="219">
        <v>0</v>
      </c>
      <c r="G70" s="219">
        <v>0</v>
      </c>
      <c r="H70" s="219">
        <f t="shared" si="26"/>
        <v>0</v>
      </c>
      <c r="I70" s="219">
        <v>0</v>
      </c>
      <c r="J70" s="219">
        <v>0</v>
      </c>
      <c r="K70" s="219">
        <v>0</v>
      </c>
      <c r="L70" s="219">
        <f t="shared" si="25"/>
        <v>27</v>
      </c>
      <c r="M70" s="219">
        <f t="shared" si="23"/>
        <v>6</v>
      </c>
      <c r="N70" s="219">
        <f t="shared" si="23"/>
        <v>33</v>
      </c>
      <c r="O70" s="132" t="s">
        <v>264</v>
      </c>
    </row>
    <row r="71" spans="2:16" ht="24" customHeight="1" x14ac:dyDescent="0.25">
      <c r="B71" s="131" t="s">
        <v>38</v>
      </c>
      <c r="C71" s="508">
        <v>698</v>
      </c>
      <c r="D71" s="508">
        <v>431</v>
      </c>
      <c r="E71" s="508">
        <f t="shared" si="24"/>
        <v>1129</v>
      </c>
      <c r="F71" s="219">
        <v>0</v>
      </c>
      <c r="G71" s="219">
        <v>0</v>
      </c>
      <c r="H71" s="219">
        <f t="shared" si="26"/>
        <v>0</v>
      </c>
      <c r="I71" s="219">
        <v>0</v>
      </c>
      <c r="J71" s="219">
        <v>0</v>
      </c>
      <c r="K71" s="219">
        <v>0</v>
      </c>
      <c r="L71" s="219">
        <f t="shared" si="25"/>
        <v>698</v>
      </c>
      <c r="M71" s="219">
        <f t="shared" si="23"/>
        <v>431</v>
      </c>
      <c r="N71" s="219">
        <f t="shared" si="23"/>
        <v>1129</v>
      </c>
      <c r="O71" s="132" t="s">
        <v>133</v>
      </c>
    </row>
    <row r="72" spans="2:16" ht="24" customHeight="1" x14ac:dyDescent="0.25">
      <c r="B72" s="131" t="s">
        <v>39</v>
      </c>
      <c r="C72" s="508">
        <v>629</v>
      </c>
      <c r="D72" s="508">
        <v>442</v>
      </c>
      <c r="E72" s="508">
        <f t="shared" si="24"/>
        <v>1071</v>
      </c>
      <c r="F72" s="219">
        <v>0</v>
      </c>
      <c r="G72" s="219">
        <v>0</v>
      </c>
      <c r="H72" s="219">
        <f t="shared" si="26"/>
        <v>0</v>
      </c>
      <c r="I72" s="219">
        <v>0</v>
      </c>
      <c r="J72" s="219">
        <v>0</v>
      </c>
      <c r="K72" s="219">
        <v>0</v>
      </c>
      <c r="L72" s="219">
        <f t="shared" si="25"/>
        <v>629</v>
      </c>
      <c r="M72" s="219">
        <f t="shared" si="23"/>
        <v>442</v>
      </c>
      <c r="N72" s="219">
        <f t="shared" si="23"/>
        <v>1071</v>
      </c>
      <c r="O72" s="132" t="s">
        <v>134</v>
      </c>
    </row>
    <row r="73" spans="2:16" ht="30" customHeight="1" x14ac:dyDescent="0.25">
      <c r="B73" s="131" t="s">
        <v>40</v>
      </c>
      <c r="C73" s="219">
        <v>547</v>
      </c>
      <c r="D73" s="219">
        <v>410</v>
      </c>
      <c r="E73" s="219">
        <f t="shared" si="24"/>
        <v>957</v>
      </c>
      <c r="F73" s="219">
        <v>0</v>
      </c>
      <c r="G73" s="219">
        <v>0</v>
      </c>
      <c r="H73" s="219">
        <f t="shared" si="26"/>
        <v>0</v>
      </c>
      <c r="I73" s="219">
        <v>0</v>
      </c>
      <c r="J73" s="219">
        <v>0</v>
      </c>
      <c r="K73" s="219">
        <v>0</v>
      </c>
      <c r="L73" s="219">
        <f t="shared" si="25"/>
        <v>547</v>
      </c>
      <c r="M73" s="219">
        <f t="shared" si="23"/>
        <v>410</v>
      </c>
      <c r="N73" s="219">
        <f t="shared" si="23"/>
        <v>957</v>
      </c>
      <c r="O73" s="132" t="s">
        <v>135</v>
      </c>
    </row>
    <row r="74" spans="2:16" ht="30" customHeight="1" thickBot="1" x14ac:dyDescent="0.3">
      <c r="B74" s="255" t="s">
        <v>41</v>
      </c>
      <c r="C74" s="255">
        <v>510</v>
      </c>
      <c r="D74" s="255">
        <v>279</v>
      </c>
      <c r="E74" s="255">
        <f t="shared" si="24"/>
        <v>789</v>
      </c>
      <c r="F74" s="255">
        <v>0</v>
      </c>
      <c r="G74" s="255">
        <v>0</v>
      </c>
      <c r="H74" s="255">
        <f t="shared" si="26"/>
        <v>0</v>
      </c>
      <c r="I74" s="507">
        <v>0</v>
      </c>
      <c r="J74" s="507">
        <v>0</v>
      </c>
      <c r="K74" s="507">
        <v>0</v>
      </c>
      <c r="L74" s="255">
        <f t="shared" si="25"/>
        <v>510</v>
      </c>
      <c r="M74" s="255">
        <f t="shared" si="23"/>
        <v>279</v>
      </c>
      <c r="N74" s="255">
        <f t="shared" si="23"/>
        <v>789</v>
      </c>
      <c r="O74" s="431" t="s">
        <v>136</v>
      </c>
      <c r="P74" s="536"/>
    </row>
    <row r="75" spans="2:16" ht="18" customHeight="1" thickTop="1" x14ac:dyDescent="0.25"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63"/>
      <c r="P75" s="263"/>
    </row>
    <row r="76" spans="2:16" ht="18" customHeight="1" x14ac:dyDescent="0.25"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63"/>
      <c r="P76" s="263"/>
    </row>
    <row r="77" spans="2:16" ht="18" customHeight="1" x14ac:dyDescent="0.25"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63"/>
      <c r="P77" s="263"/>
    </row>
    <row r="78" spans="2:16" ht="18" customHeight="1" x14ac:dyDescent="0.25"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63"/>
      <c r="P78" s="263"/>
    </row>
    <row r="79" spans="2:16" ht="18" customHeight="1" thickBot="1" x14ac:dyDescent="0.3">
      <c r="B79" s="260" t="s">
        <v>122</v>
      </c>
      <c r="C79" s="623"/>
      <c r="D79" s="623"/>
      <c r="E79" s="623"/>
      <c r="F79" s="623"/>
      <c r="G79" s="623"/>
      <c r="H79" s="623"/>
      <c r="I79" s="623"/>
      <c r="J79" s="623"/>
      <c r="K79" s="623"/>
      <c r="L79" s="623"/>
      <c r="M79" s="623"/>
      <c r="N79" s="623"/>
      <c r="O79" s="462" t="s">
        <v>430</v>
      </c>
      <c r="P79" s="538"/>
    </row>
    <row r="80" spans="2:16" ht="18.75" customHeight="1" thickTop="1" x14ac:dyDescent="0.25">
      <c r="B80" s="624" t="s">
        <v>46</v>
      </c>
      <c r="C80" s="624" t="s">
        <v>6</v>
      </c>
      <c r="D80" s="624"/>
      <c r="E80" s="624"/>
      <c r="F80" s="624" t="s">
        <v>7</v>
      </c>
      <c r="G80" s="624"/>
      <c r="H80" s="624"/>
      <c r="I80" s="624" t="s">
        <v>247</v>
      </c>
      <c r="J80" s="624"/>
      <c r="K80" s="624"/>
      <c r="L80" s="624" t="s">
        <v>236</v>
      </c>
      <c r="M80" s="624"/>
      <c r="N80" s="624"/>
      <c r="O80" s="619" t="s">
        <v>127</v>
      </c>
      <c r="P80" s="517"/>
    </row>
    <row r="81" spans="2:16" ht="23.25" customHeight="1" x14ac:dyDescent="0.25">
      <c r="B81" s="622"/>
      <c r="C81" s="622" t="s">
        <v>448</v>
      </c>
      <c r="D81" s="622"/>
      <c r="E81" s="622"/>
      <c r="F81" s="622" t="s">
        <v>128</v>
      </c>
      <c r="G81" s="622"/>
      <c r="H81" s="622"/>
      <c r="I81" s="622" t="s">
        <v>433</v>
      </c>
      <c r="J81" s="622"/>
      <c r="K81" s="622"/>
      <c r="L81" s="622" t="s">
        <v>129</v>
      </c>
      <c r="M81" s="622"/>
      <c r="N81" s="622"/>
      <c r="O81" s="620"/>
      <c r="P81" s="517"/>
    </row>
    <row r="82" spans="2:16" ht="21.75" customHeight="1" x14ac:dyDescent="0.25">
      <c r="B82" s="622"/>
      <c r="C82" s="402" t="s">
        <v>237</v>
      </c>
      <c r="D82" s="164" t="s">
        <v>270</v>
      </c>
      <c r="E82" s="402" t="s">
        <v>243</v>
      </c>
      <c r="F82" s="402" t="s">
        <v>237</v>
      </c>
      <c r="G82" s="164" t="s">
        <v>270</v>
      </c>
      <c r="H82" s="402" t="s">
        <v>243</v>
      </c>
      <c r="I82" s="402" t="s">
        <v>237</v>
      </c>
      <c r="J82" s="164" t="s">
        <v>270</v>
      </c>
      <c r="K82" s="402" t="s">
        <v>243</v>
      </c>
      <c r="L82" s="402" t="s">
        <v>237</v>
      </c>
      <c r="M82" s="164" t="s">
        <v>270</v>
      </c>
      <c r="N82" s="402" t="s">
        <v>243</v>
      </c>
      <c r="O82" s="620"/>
      <c r="P82" s="517"/>
    </row>
    <row r="83" spans="2:16" ht="15.75" customHeight="1" thickBot="1" x14ac:dyDescent="0.3">
      <c r="B83" s="625"/>
      <c r="C83" s="320" t="s">
        <v>240</v>
      </c>
      <c r="D83" s="320" t="s">
        <v>241</v>
      </c>
      <c r="E83" s="320" t="s">
        <v>242</v>
      </c>
      <c r="F83" s="320" t="s">
        <v>240</v>
      </c>
      <c r="G83" s="320" t="s">
        <v>241</v>
      </c>
      <c r="H83" s="320" t="s">
        <v>242</v>
      </c>
      <c r="I83" s="320" t="s">
        <v>240</v>
      </c>
      <c r="J83" s="320" t="s">
        <v>241</v>
      </c>
      <c r="K83" s="320" t="s">
        <v>242</v>
      </c>
      <c r="L83" s="320" t="s">
        <v>240</v>
      </c>
      <c r="M83" s="320" t="s">
        <v>241</v>
      </c>
      <c r="N83" s="320" t="s">
        <v>242</v>
      </c>
      <c r="O83" s="621"/>
      <c r="P83" s="517"/>
    </row>
    <row r="84" spans="2:16" ht="27" customHeight="1" x14ac:dyDescent="0.25">
      <c r="B84" s="131" t="s">
        <v>531</v>
      </c>
      <c r="C84" s="510">
        <v>225</v>
      </c>
      <c r="D84" s="510">
        <v>185</v>
      </c>
      <c r="E84" s="510">
        <f>SUM(D84+C84)</f>
        <v>410</v>
      </c>
      <c r="F84" s="220">
        <v>0</v>
      </c>
      <c r="G84" s="220">
        <v>0</v>
      </c>
      <c r="H84" s="220">
        <f>SUM(F84:G84)</f>
        <v>0</v>
      </c>
      <c r="I84" s="220">
        <v>0</v>
      </c>
      <c r="J84" s="220">
        <v>0</v>
      </c>
      <c r="K84" s="220">
        <f>SUM(J84+I84)</f>
        <v>0</v>
      </c>
      <c r="L84" s="220">
        <f>I84+F84+C84</f>
        <v>225</v>
      </c>
      <c r="M84" s="220">
        <f t="shared" ref="M84:N97" si="27">J84+G84+D84</f>
        <v>185</v>
      </c>
      <c r="N84" s="220">
        <f t="shared" si="27"/>
        <v>410</v>
      </c>
      <c r="O84" s="132" t="s">
        <v>467</v>
      </c>
      <c r="P84" s="536"/>
    </row>
    <row r="85" spans="2:16" ht="27" customHeight="1" x14ac:dyDescent="0.25">
      <c r="B85" s="131" t="s">
        <v>10</v>
      </c>
      <c r="C85" s="508">
        <v>1333</v>
      </c>
      <c r="D85" s="508">
        <v>640</v>
      </c>
      <c r="E85" s="508">
        <f t="shared" ref="E85:E95" si="28">SUM(D85+C85)</f>
        <v>1973</v>
      </c>
      <c r="F85" s="219">
        <v>0</v>
      </c>
      <c r="G85" s="219">
        <v>0</v>
      </c>
      <c r="H85" s="219">
        <f t="shared" ref="H85:H96" si="29">SUM(F85:G85)</f>
        <v>0</v>
      </c>
      <c r="I85" s="219">
        <v>0</v>
      </c>
      <c r="J85" s="219">
        <v>0</v>
      </c>
      <c r="K85" s="219">
        <f t="shared" ref="K85:K95" si="30">SUM(J85+I85)</f>
        <v>0</v>
      </c>
      <c r="L85" s="219">
        <f t="shared" ref="L85:L96" si="31">I85+F85+C85</f>
        <v>1333</v>
      </c>
      <c r="M85" s="219">
        <f t="shared" si="27"/>
        <v>640</v>
      </c>
      <c r="N85" s="219">
        <f t="shared" si="27"/>
        <v>1973</v>
      </c>
      <c r="O85" s="132" t="s">
        <v>137</v>
      </c>
      <c r="P85" s="536"/>
    </row>
    <row r="86" spans="2:16" ht="27" customHeight="1" x14ac:dyDescent="0.25">
      <c r="B86" s="131" t="s">
        <v>42</v>
      </c>
      <c r="C86" s="508">
        <v>565</v>
      </c>
      <c r="D86" s="508">
        <v>247</v>
      </c>
      <c r="E86" s="508">
        <f t="shared" si="28"/>
        <v>812</v>
      </c>
      <c r="F86" s="219">
        <v>0</v>
      </c>
      <c r="G86" s="219">
        <v>0</v>
      </c>
      <c r="H86" s="219">
        <f t="shared" si="29"/>
        <v>0</v>
      </c>
      <c r="I86" s="219">
        <v>0</v>
      </c>
      <c r="J86" s="219">
        <v>0</v>
      </c>
      <c r="K86" s="219">
        <f t="shared" si="30"/>
        <v>0</v>
      </c>
      <c r="L86" s="219">
        <f t="shared" si="31"/>
        <v>565</v>
      </c>
      <c r="M86" s="219">
        <f t="shared" si="27"/>
        <v>247</v>
      </c>
      <c r="N86" s="219">
        <f t="shared" si="27"/>
        <v>812</v>
      </c>
      <c r="O86" s="132" t="s">
        <v>138</v>
      </c>
      <c r="P86" s="536"/>
    </row>
    <row r="87" spans="2:16" ht="27" customHeight="1" x14ac:dyDescent="0.25">
      <c r="B87" s="131" t="s">
        <v>0</v>
      </c>
      <c r="C87" s="508">
        <v>274</v>
      </c>
      <c r="D87" s="508">
        <v>346</v>
      </c>
      <c r="E87" s="508">
        <f t="shared" si="28"/>
        <v>620</v>
      </c>
      <c r="F87" s="219">
        <v>0</v>
      </c>
      <c r="G87" s="219">
        <v>0</v>
      </c>
      <c r="H87" s="219">
        <f t="shared" si="29"/>
        <v>0</v>
      </c>
      <c r="I87" s="219">
        <v>0</v>
      </c>
      <c r="J87" s="219">
        <v>0</v>
      </c>
      <c r="K87" s="219">
        <f t="shared" si="30"/>
        <v>0</v>
      </c>
      <c r="L87" s="219">
        <f t="shared" si="31"/>
        <v>274</v>
      </c>
      <c r="M87" s="219">
        <f t="shared" si="27"/>
        <v>346</v>
      </c>
      <c r="N87" s="219">
        <f t="shared" si="27"/>
        <v>620</v>
      </c>
      <c r="O87" s="132" t="s">
        <v>139</v>
      </c>
      <c r="P87" s="536"/>
    </row>
    <row r="88" spans="2:16" ht="27" customHeight="1" x14ac:dyDescent="0.25">
      <c r="B88" s="131" t="s">
        <v>1</v>
      </c>
      <c r="C88" s="508">
        <v>324</v>
      </c>
      <c r="D88" s="508">
        <v>155</v>
      </c>
      <c r="E88" s="508">
        <f t="shared" si="28"/>
        <v>479</v>
      </c>
      <c r="F88" s="219">
        <v>0</v>
      </c>
      <c r="G88" s="219">
        <v>0</v>
      </c>
      <c r="H88" s="219">
        <f t="shared" si="29"/>
        <v>0</v>
      </c>
      <c r="I88" s="219">
        <v>0</v>
      </c>
      <c r="J88" s="219">
        <v>0</v>
      </c>
      <c r="K88" s="219">
        <f t="shared" si="30"/>
        <v>0</v>
      </c>
      <c r="L88" s="219">
        <f t="shared" si="31"/>
        <v>324</v>
      </c>
      <c r="M88" s="219">
        <f t="shared" si="27"/>
        <v>155</v>
      </c>
      <c r="N88" s="219">
        <f t="shared" si="27"/>
        <v>479</v>
      </c>
      <c r="O88" s="132" t="s">
        <v>140</v>
      </c>
      <c r="P88" s="536"/>
    </row>
    <row r="89" spans="2:16" ht="27" customHeight="1" x14ac:dyDescent="0.25">
      <c r="B89" s="131"/>
      <c r="C89" s="508">
        <f>SUM(C84:C88,C59:C74)</f>
        <v>10967</v>
      </c>
      <c r="D89" s="508">
        <f t="shared" ref="D89:N89" si="32">SUM(D84:D88,D59:D74)</f>
        <v>7246</v>
      </c>
      <c r="E89" s="508">
        <f t="shared" si="32"/>
        <v>18213</v>
      </c>
      <c r="F89" s="508">
        <f t="shared" si="32"/>
        <v>0</v>
      </c>
      <c r="G89" s="508">
        <f t="shared" si="32"/>
        <v>2</v>
      </c>
      <c r="H89" s="508">
        <f t="shared" si="32"/>
        <v>2</v>
      </c>
      <c r="I89" s="508">
        <f t="shared" si="32"/>
        <v>0</v>
      </c>
      <c r="J89" s="508">
        <f t="shared" si="32"/>
        <v>0</v>
      </c>
      <c r="K89" s="508">
        <f t="shared" si="32"/>
        <v>0</v>
      </c>
      <c r="L89" s="508">
        <f t="shared" si="32"/>
        <v>10967</v>
      </c>
      <c r="M89" s="508">
        <f t="shared" si="32"/>
        <v>7248</v>
      </c>
      <c r="N89" s="508">
        <f t="shared" si="32"/>
        <v>18215</v>
      </c>
      <c r="O89" s="132"/>
      <c r="P89" s="536"/>
    </row>
    <row r="90" spans="2:16" ht="27" customHeight="1" x14ac:dyDescent="0.25">
      <c r="B90" s="131"/>
      <c r="C90" s="508">
        <f>SUM(C89,C43)</f>
        <v>41296</v>
      </c>
      <c r="D90" s="508">
        <f t="shared" ref="D90:N90" si="33">SUM(D89,D43)</f>
        <v>46719</v>
      </c>
      <c r="E90" s="508">
        <f t="shared" si="33"/>
        <v>88015</v>
      </c>
      <c r="F90" s="508">
        <f t="shared" si="33"/>
        <v>3</v>
      </c>
      <c r="G90" s="508">
        <f t="shared" si="33"/>
        <v>10</v>
      </c>
      <c r="H90" s="508">
        <f t="shared" si="33"/>
        <v>13</v>
      </c>
      <c r="I90" s="508">
        <f t="shared" si="33"/>
        <v>0</v>
      </c>
      <c r="J90" s="508">
        <f t="shared" si="33"/>
        <v>0</v>
      </c>
      <c r="K90" s="508">
        <f t="shared" si="33"/>
        <v>0</v>
      </c>
      <c r="L90" s="508">
        <f t="shared" si="33"/>
        <v>41299</v>
      </c>
      <c r="M90" s="508">
        <f t="shared" si="33"/>
        <v>46729</v>
      </c>
      <c r="N90" s="508">
        <f t="shared" si="33"/>
        <v>88028</v>
      </c>
      <c r="O90" s="132"/>
      <c r="P90" s="536"/>
    </row>
    <row r="91" spans="2:16" ht="36" customHeight="1" x14ac:dyDescent="0.25">
      <c r="B91" s="131" t="s">
        <v>265</v>
      </c>
      <c r="C91" s="508">
        <v>811</v>
      </c>
      <c r="D91" s="508">
        <v>223</v>
      </c>
      <c r="E91" s="508">
        <f t="shared" si="28"/>
        <v>1034</v>
      </c>
      <c r="F91" s="219">
        <v>0</v>
      </c>
      <c r="G91" s="219">
        <v>0</v>
      </c>
      <c r="H91" s="219">
        <f t="shared" si="29"/>
        <v>0</v>
      </c>
      <c r="I91" s="219">
        <v>0</v>
      </c>
      <c r="J91" s="219">
        <v>0</v>
      </c>
      <c r="K91" s="219">
        <f t="shared" si="30"/>
        <v>0</v>
      </c>
      <c r="L91" s="219">
        <f t="shared" si="31"/>
        <v>811</v>
      </c>
      <c r="M91" s="219">
        <f t="shared" si="27"/>
        <v>223</v>
      </c>
      <c r="N91" s="219">
        <f t="shared" si="27"/>
        <v>1034</v>
      </c>
      <c r="O91" s="511" t="s">
        <v>434</v>
      </c>
      <c r="P91" s="539"/>
    </row>
    <row r="92" spans="2:16" ht="40.5" customHeight="1" x14ac:dyDescent="0.25">
      <c r="B92" s="131" t="s">
        <v>257</v>
      </c>
      <c r="C92" s="508">
        <v>1572</v>
      </c>
      <c r="D92" s="508">
        <v>891</v>
      </c>
      <c r="E92" s="508">
        <f t="shared" si="28"/>
        <v>2463</v>
      </c>
      <c r="F92" s="219">
        <v>0</v>
      </c>
      <c r="G92" s="219">
        <v>0</v>
      </c>
      <c r="H92" s="219">
        <f t="shared" si="29"/>
        <v>0</v>
      </c>
      <c r="I92" s="219">
        <v>0</v>
      </c>
      <c r="J92" s="219">
        <v>0</v>
      </c>
      <c r="K92" s="219">
        <f t="shared" si="30"/>
        <v>0</v>
      </c>
      <c r="L92" s="219">
        <f t="shared" si="31"/>
        <v>1572</v>
      </c>
      <c r="M92" s="219">
        <f t="shared" si="27"/>
        <v>891</v>
      </c>
      <c r="N92" s="219">
        <f t="shared" si="27"/>
        <v>2463</v>
      </c>
      <c r="O92" s="511" t="s">
        <v>435</v>
      </c>
      <c r="P92" s="539"/>
    </row>
    <row r="93" spans="2:16" ht="33" customHeight="1" x14ac:dyDescent="0.25">
      <c r="B93" s="131" t="s">
        <v>255</v>
      </c>
      <c r="C93" s="508">
        <v>471</v>
      </c>
      <c r="D93" s="508">
        <v>235</v>
      </c>
      <c r="E93" s="508">
        <f t="shared" si="28"/>
        <v>706</v>
      </c>
      <c r="F93" s="219">
        <v>0</v>
      </c>
      <c r="G93" s="219">
        <v>0</v>
      </c>
      <c r="H93" s="219">
        <f t="shared" si="29"/>
        <v>0</v>
      </c>
      <c r="I93" s="219">
        <v>0</v>
      </c>
      <c r="J93" s="219">
        <v>0</v>
      </c>
      <c r="K93" s="219">
        <f t="shared" si="30"/>
        <v>0</v>
      </c>
      <c r="L93" s="219">
        <f t="shared" si="31"/>
        <v>471</v>
      </c>
      <c r="M93" s="219">
        <f t="shared" si="27"/>
        <v>235</v>
      </c>
      <c r="N93" s="219">
        <f t="shared" si="27"/>
        <v>706</v>
      </c>
      <c r="O93" s="511" t="s">
        <v>436</v>
      </c>
      <c r="P93" s="539"/>
    </row>
    <row r="94" spans="2:16" ht="36" customHeight="1" x14ac:dyDescent="0.25">
      <c r="B94" s="131" t="s">
        <v>266</v>
      </c>
      <c r="C94" s="508">
        <v>621</v>
      </c>
      <c r="D94" s="508">
        <v>212</v>
      </c>
      <c r="E94" s="508">
        <f t="shared" si="28"/>
        <v>833</v>
      </c>
      <c r="F94" s="219">
        <v>0</v>
      </c>
      <c r="G94" s="219">
        <v>0</v>
      </c>
      <c r="H94" s="219">
        <f t="shared" si="29"/>
        <v>0</v>
      </c>
      <c r="I94" s="219">
        <v>0</v>
      </c>
      <c r="J94" s="219">
        <v>0</v>
      </c>
      <c r="K94" s="219">
        <f t="shared" si="30"/>
        <v>0</v>
      </c>
      <c r="L94" s="219">
        <f t="shared" si="31"/>
        <v>621</v>
      </c>
      <c r="M94" s="219">
        <f t="shared" si="27"/>
        <v>212</v>
      </c>
      <c r="N94" s="219">
        <f t="shared" si="27"/>
        <v>833</v>
      </c>
      <c r="O94" s="511" t="s">
        <v>437</v>
      </c>
      <c r="P94" s="539"/>
    </row>
    <row r="95" spans="2:16" ht="24" customHeight="1" x14ac:dyDescent="0.25">
      <c r="B95" s="131" t="s">
        <v>52</v>
      </c>
      <c r="C95" s="508">
        <v>8943</v>
      </c>
      <c r="D95" s="508">
        <v>2784</v>
      </c>
      <c r="E95" s="508">
        <f t="shared" si="28"/>
        <v>11727</v>
      </c>
      <c r="F95" s="219"/>
      <c r="G95" s="219">
        <v>1</v>
      </c>
      <c r="H95" s="219">
        <f t="shared" si="29"/>
        <v>1</v>
      </c>
      <c r="I95" s="219">
        <v>0</v>
      </c>
      <c r="J95" s="219">
        <v>0</v>
      </c>
      <c r="K95" s="219">
        <f t="shared" si="30"/>
        <v>0</v>
      </c>
      <c r="L95" s="219">
        <f t="shared" si="31"/>
        <v>8943</v>
      </c>
      <c r="M95" s="219">
        <f t="shared" si="27"/>
        <v>2785</v>
      </c>
      <c r="N95" s="219">
        <f t="shared" si="27"/>
        <v>11728</v>
      </c>
      <c r="O95" s="132" t="s">
        <v>142</v>
      </c>
      <c r="P95" s="536"/>
    </row>
    <row r="96" spans="2:16" ht="29.25" customHeight="1" thickBot="1" x14ac:dyDescent="0.3">
      <c r="B96" s="259" t="s">
        <v>13</v>
      </c>
      <c r="C96" s="262">
        <f>SUM(C84:C95,C59:C74)</f>
        <v>75648</v>
      </c>
      <c r="D96" s="262">
        <f t="shared" ref="D96:G96" si="34">SUM(D84:D95,D59:D74)</f>
        <v>65556</v>
      </c>
      <c r="E96" s="262">
        <f t="shared" si="34"/>
        <v>141204</v>
      </c>
      <c r="F96" s="262">
        <f t="shared" si="34"/>
        <v>3</v>
      </c>
      <c r="G96" s="262">
        <f t="shared" si="34"/>
        <v>15</v>
      </c>
      <c r="H96" s="220">
        <f t="shared" si="29"/>
        <v>18</v>
      </c>
      <c r="I96" s="262">
        <v>0</v>
      </c>
      <c r="J96" s="262">
        <v>0</v>
      </c>
      <c r="K96" s="220">
        <v>0</v>
      </c>
      <c r="L96" s="220">
        <f t="shared" si="31"/>
        <v>75651</v>
      </c>
      <c r="M96" s="220">
        <f t="shared" si="27"/>
        <v>65571</v>
      </c>
      <c r="N96" s="220">
        <f t="shared" si="27"/>
        <v>141222</v>
      </c>
      <c r="O96" s="292" t="s">
        <v>235</v>
      </c>
      <c r="P96" s="292"/>
    </row>
    <row r="97" spans="2:16" ht="28.5" customHeight="1" thickBot="1" x14ac:dyDescent="0.3">
      <c r="B97" s="396" t="s">
        <v>268</v>
      </c>
      <c r="C97" s="295">
        <f>SUM(C96,C49)</f>
        <v>163924</v>
      </c>
      <c r="D97" s="295">
        <f>SUM(D96,D49)</f>
        <v>164550</v>
      </c>
      <c r="E97" s="295">
        <f>SUM(E96,E49)</f>
        <v>328474</v>
      </c>
      <c r="F97" s="295">
        <f>SUM(F96,F49)</f>
        <v>13</v>
      </c>
      <c r="G97" s="295">
        <f>SUM(G96,G49)</f>
        <v>36</v>
      </c>
      <c r="H97" s="295">
        <f t="shared" ref="H97" si="35">SUM(F97:G97)</f>
        <v>49</v>
      </c>
      <c r="I97" s="295">
        <f>SUM(I96,I49)</f>
        <v>0</v>
      </c>
      <c r="J97" s="295">
        <f>SUM(J96,J49)</f>
        <v>0</v>
      </c>
      <c r="K97" s="295">
        <f t="shared" ref="K97" si="36">SUM(I97:J97)</f>
        <v>0</v>
      </c>
      <c r="L97" s="295">
        <f>I97+F97+C97</f>
        <v>163937</v>
      </c>
      <c r="M97" s="295">
        <f t="shared" si="27"/>
        <v>164586</v>
      </c>
      <c r="N97" s="295">
        <f t="shared" si="27"/>
        <v>328523</v>
      </c>
      <c r="O97" s="295" t="s">
        <v>464</v>
      </c>
      <c r="P97" s="257"/>
    </row>
    <row r="98" spans="2:16" ht="23.25" customHeight="1" thickTop="1" x14ac:dyDescent="0.25"/>
    <row r="99" spans="2:16" ht="23.25" customHeight="1" x14ac:dyDescent="0.25"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</row>
    <row r="101" spans="2:16" ht="23.25" customHeight="1" x14ac:dyDescent="0.25">
      <c r="N101" s="459"/>
    </row>
  </sheetData>
  <dataConsolidate/>
  <mergeCells count="46">
    <mergeCell ref="B1:O1"/>
    <mergeCell ref="B2:O2"/>
    <mergeCell ref="C3:N3"/>
    <mergeCell ref="B4:B7"/>
    <mergeCell ref="C4:E4"/>
    <mergeCell ref="F4:H4"/>
    <mergeCell ref="I4:K4"/>
    <mergeCell ref="L4:N4"/>
    <mergeCell ref="O4:O7"/>
    <mergeCell ref="C5:E5"/>
    <mergeCell ref="B30:B33"/>
    <mergeCell ref="C30:E30"/>
    <mergeCell ref="F30:H30"/>
    <mergeCell ref="I30:K30"/>
    <mergeCell ref="L30:N30"/>
    <mergeCell ref="C53:N53"/>
    <mergeCell ref="F5:H5"/>
    <mergeCell ref="I5:K5"/>
    <mergeCell ref="L5:N5"/>
    <mergeCell ref="C29:N29"/>
    <mergeCell ref="O30:O33"/>
    <mergeCell ref="C31:E31"/>
    <mergeCell ref="F31:H31"/>
    <mergeCell ref="I31:K31"/>
    <mergeCell ref="L31:N31"/>
    <mergeCell ref="O54:O57"/>
    <mergeCell ref="C55:E55"/>
    <mergeCell ref="F55:H55"/>
    <mergeCell ref="I55:K55"/>
    <mergeCell ref="L55:N55"/>
    <mergeCell ref="B54:B57"/>
    <mergeCell ref="C54:E54"/>
    <mergeCell ref="F54:H54"/>
    <mergeCell ref="I54:K54"/>
    <mergeCell ref="L54:N54"/>
    <mergeCell ref="C79:N79"/>
    <mergeCell ref="B80:B83"/>
    <mergeCell ref="C80:E80"/>
    <mergeCell ref="F80:H80"/>
    <mergeCell ref="I80:K80"/>
    <mergeCell ref="L80:N80"/>
    <mergeCell ref="O80:O83"/>
    <mergeCell ref="C81:E81"/>
    <mergeCell ref="F81:H81"/>
    <mergeCell ref="I81:K81"/>
    <mergeCell ref="L81:N81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fitToWidth="0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K30"/>
  <sheetViews>
    <sheetView rightToLeft="1" view="pageBreakPreview" zoomScale="85" zoomScaleNormal="60" zoomScaleSheetLayoutView="85" workbookViewId="0">
      <selection activeCell="O6" sqref="O6"/>
    </sheetView>
  </sheetViews>
  <sheetFormatPr defaultRowHeight="18" x14ac:dyDescent="0.35"/>
  <cols>
    <col min="1" max="1" width="30.6640625" style="13" customWidth="1"/>
    <col min="2" max="10" width="10.44140625" style="13" customWidth="1"/>
    <col min="11" max="11" width="30.6640625" style="13" customWidth="1"/>
    <col min="12" max="251" width="9.109375" style="13"/>
    <col min="252" max="252" width="24.6640625" style="13" customWidth="1"/>
    <col min="253" max="264" width="10.5546875" style="13" customWidth="1"/>
    <col min="265" max="507" width="9.109375" style="13"/>
    <col min="508" max="508" width="24.6640625" style="13" customWidth="1"/>
    <col min="509" max="520" width="10.5546875" style="13" customWidth="1"/>
    <col min="521" max="763" width="9.109375" style="13"/>
    <col min="764" max="764" width="24.6640625" style="13" customWidth="1"/>
    <col min="765" max="776" width="10.5546875" style="13" customWidth="1"/>
    <col min="777" max="1019" width="9.109375" style="13"/>
    <col min="1020" max="1020" width="24.6640625" style="13" customWidth="1"/>
    <col min="1021" max="1032" width="10.5546875" style="13" customWidth="1"/>
    <col min="1033" max="1275" width="9.109375" style="13"/>
    <col min="1276" max="1276" width="24.6640625" style="13" customWidth="1"/>
    <col min="1277" max="1288" width="10.5546875" style="13" customWidth="1"/>
    <col min="1289" max="1531" width="9.109375" style="13"/>
    <col min="1532" max="1532" width="24.6640625" style="13" customWidth="1"/>
    <col min="1533" max="1544" width="10.5546875" style="13" customWidth="1"/>
    <col min="1545" max="1787" width="9.109375" style="13"/>
    <col min="1788" max="1788" width="24.6640625" style="13" customWidth="1"/>
    <col min="1789" max="1800" width="10.5546875" style="13" customWidth="1"/>
    <col min="1801" max="2043" width="9.109375" style="13"/>
    <col min="2044" max="2044" width="24.6640625" style="13" customWidth="1"/>
    <col min="2045" max="2056" width="10.5546875" style="13" customWidth="1"/>
    <col min="2057" max="2299" width="9.109375" style="13"/>
    <col min="2300" max="2300" width="24.6640625" style="13" customWidth="1"/>
    <col min="2301" max="2312" width="10.5546875" style="13" customWidth="1"/>
    <col min="2313" max="2555" width="9.109375" style="13"/>
    <col min="2556" max="2556" width="24.6640625" style="13" customWidth="1"/>
    <col min="2557" max="2568" width="10.5546875" style="13" customWidth="1"/>
    <col min="2569" max="2811" width="9.109375" style="13"/>
    <col min="2812" max="2812" width="24.6640625" style="13" customWidth="1"/>
    <col min="2813" max="2824" width="10.5546875" style="13" customWidth="1"/>
    <col min="2825" max="3067" width="9.109375" style="13"/>
    <col min="3068" max="3068" width="24.6640625" style="13" customWidth="1"/>
    <col min="3069" max="3080" width="10.5546875" style="13" customWidth="1"/>
    <col min="3081" max="3323" width="9.109375" style="13"/>
    <col min="3324" max="3324" width="24.6640625" style="13" customWidth="1"/>
    <col min="3325" max="3336" width="10.5546875" style="13" customWidth="1"/>
    <col min="3337" max="3579" width="9.109375" style="13"/>
    <col min="3580" max="3580" width="24.6640625" style="13" customWidth="1"/>
    <col min="3581" max="3592" width="10.5546875" style="13" customWidth="1"/>
    <col min="3593" max="3835" width="9.109375" style="13"/>
    <col min="3836" max="3836" width="24.6640625" style="13" customWidth="1"/>
    <col min="3837" max="3848" width="10.5546875" style="13" customWidth="1"/>
    <col min="3849" max="4091" width="9.109375" style="13"/>
    <col min="4092" max="4092" width="24.6640625" style="13" customWidth="1"/>
    <col min="4093" max="4104" width="10.5546875" style="13" customWidth="1"/>
    <col min="4105" max="4347" width="9.109375" style="13"/>
    <col min="4348" max="4348" width="24.6640625" style="13" customWidth="1"/>
    <col min="4349" max="4360" width="10.5546875" style="13" customWidth="1"/>
    <col min="4361" max="4603" width="9.109375" style="13"/>
    <col min="4604" max="4604" width="24.6640625" style="13" customWidth="1"/>
    <col min="4605" max="4616" width="10.5546875" style="13" customWidth="1"/>
    <col min="4617" max="4859" width="9.109375" style="13"/>
    <col min="4860" max="4860" width="24.6640625" style="13" customWidth="1"/>
    <col min="4861" max="4872" width="10.5546875" style="13" customWidth="1"/>
    <col min="4873" max="5115" width="9.109375" style="13"/>
    <col min="5116" max="5116" width="24.6640625" style="13" customWidth="1"/>
    <col min="5117" max="5128" width="10.5546875" style="13" customWidth="1"/>
    <col min="5129" max="5371" width="9.109375" style="13"/>
    <col min="5372" max="5372" width="24.6640625" style="13" customWidth="1"/>
    <col min="5373" max="5384" width="10.5546875" style="13" customWidth="1"/>
    <col min="5385" max="5627" width="9.109375" style="13"/>
    <col min="5628" max="5628" width="24.6640625" style="13" customWidth="1"/>
    <col min="5629" max="5640" width="10.5546875" style="13" customWidth="1"/>
    <col min="5641" max="5883" width="9.109375" style="13"/>
    <col min="5884" max="5884" width="24.6640625" style="13" customWidth="1"/>
    <col min="5885" max="5896" width="10.5546875" style="13" customWidth="1"/>
    <col min="5897" max="6139" width="9.109375" style="13"/>
    <col min="6140" max="6140" width="24.6640625" style="13" customWidth="1"/>
    <col min="6141" max="6152" width="10.5546875" style="13" customWidth="1"/>
    <col min="6153" max="6395" width="9.109375" style="13"/>
    <col min="6396" max="6396" width="24.6640625" style="13" customWidth="1"/>
    <col min="6397" max="6408" width="10.5546875" style="13" customWidth="1"/>
    <col min="6409" max="6651" width="9.109375" style="13"/>
    <col min="6652" max="6652" width="24.6640625" style="13" customWidth="1"/>
    <col min="6653" max="6664" width="10.5546875" style="13" customWidth="1"/>
    <col min="6665" max="6907" width="9.109375" style="13"/>
    <col min="6908" max="6908" width="24.6640625" style="13" customWidth="1"/>
    <col min="6909" max="6920" width="10.5546875" style="13" customWidth="1"/>
    <col min="6921" max="7163" width="9.109375" style="13"/>
    <col min="7164" max="7164" width="24.6640625" style="13" customWidth="1"/>
    <col min="7165" max="7176" width="10.5546875" style="13" customWidth="1"/>
    <col min="7177" max="7419" width="9.109375" style="13"/>
    <col min="7420" max="7420" width="24.6640625" style="13" customWidth="1"/>
    <col min="7421" max="7432" width="10.5546875" style="13" customWidth="1"/>
    <col min="7433" max="7675" width="9.109375" style="13"/>
    <col min="7676" max="7676" width="24.6640625" style="13" customWidth="1"/>
    <col min="7677" max="7688" width="10.5546875" style="13" customWidth="1"/>
    <col min="7689" max="7931" width="9.109375" style="13"/>
    <col min="7932" max="7932" width="24.6640625" style="13" customWidth="1"/>
    <col min="7933" max="7944" width="10.5546875" style="13" customWidth="1"/>
    <col min="7945" max="8187" width="9.109375" style="13"/>
    <col min="8188" max="8188" width="24.6640625" style="13" customWidth="1"/>
    <col min="8189" max="8200" width="10.5546875" style="13" customWidth="1"/>
    <col min="8201" max="8443" width="9.109375" style="13"/>
    <col min="8444" max="8444" width="24.6640625" style="13" customWidth="1"/>
    <col min="8445" max="8456" width="10.5546875" style="13" customWidth="1"/>
    <col min="8457" max="8699" width="9.109375" style="13"/>
    <col min="8700" max="8700" width="24.6640625" style="13" customWidth="1"/>
    <col min="8701" max="8712" width="10.5546875" style="13" customWidth="1"/>
    <col min="8713" max="8955" width="9.109375" style="13"/>
    <col min="8956" max="8956" width="24.6640625" style="13" customWidth="1"/>
    <col min="8957" max="8968" width="10.5546875" style="13" customWidth="1"/>
    <col min="8969" max="9211" width="9.109375" style="13"/>
    <col min="9212" max="9212" width="24.6640625" style="13" customWidth="1"/>
    <col min="9213" max="9224" width="10.5546875" style="13" customWidth="1"/>
    <col min="9225" max="9467" width="9.109375" style="13"/>
    <col min="9468" max="9468" width="24.6640625" style="13" customWidth="1"/>
    <col min="9469" max="9480" width="10.5546875" style="13" customWidth="1"/>
    <col min="9481" max="9723" width="9.109375" style="13"/>
    <col min="9724" max="9724" width="24.6640625" style="13" customWidth="1"/>
    <col min="9725" max="9736" width="10.5546875" style="13" customWidth="1"/>
    <col min="9737" max="9979" width="9.109375" style="13"/>
    <col min="9980" max="9980" width="24.6640625" style="13" customWidth="1"/>
    <col min="9981" max="9992" width="10.5546875" style="13" customWidth="1"/>
    <col min="9993" max="10235" width="9.109375" style="13"/>
    <col min="10236" max="10236" width="24.6640625" style="13" customWidth="1"/>
    <col min="10237" max="10248" width="10.5546875" style="13" customWidth="1"/>
    <col min="10249" max="10491" width="9.109375" style="13"/>
    <col min="10492" max="10492" width="24.6640625" style="13" customWidth="1"/>
    <col min="10493" max="10504" width="10.5546875" style="13" customWidth="1"/>
    <col min="10505" max="10747" width="9.109375" style="13"/>
    <col min="10748" max="10748" width="24.6640625" style="13" customWidth="1"/>
    <col min="10749" max="10760" width="10.5546875" style="13" customWidth="1"/>
    <col min="10761" max="11003" width="9.109375" style="13"/>
    <col min="11004" max="11004" width="24.6640625" style="13" customWidth="1"/>
    <col min="11005" max="11016" width="10.5546875" style="13" customWidth="1"/>
    <col min="11017" max="11259" width="9.109375" style="13"/>
    <col min="11260" max="11260" width="24.6640625" style="13" customWidth="1"/>
    <col min="11261" max="11272" width="10.5546875" style="13" customWidth="1"/>
    <col min="11273" max="11515" width="9.109375" style="13"/>
    <col min="11516" max="11516" width="24.6640625" style="13" customWidth="1"/>
    <col min="11517" max="11528" width="10.5546875" style="13" customWidth="1"/>
    <col min="11529" max="11771" width="9.109375" style="13"/>
    <col min="11772" max="11772" width="24.6640625" style="13" customWidth="1"/>
    <col min="11773" max="11784" width="10.5546875" style="13" customWidth="1"/>
    <col min="11785" max="12027" width="9.109375" style="13"/>
    <col min="12028" max="12028" width="24.6640625" style="13" customWidth="1"/>
    <col min="12029" max="12040" width="10.5546875" style="13" customWidth="1"/>
    <col min="12041" max="12283" width="9.109375" style="13"/>
    <col min="12284" max="12284" width="24.6640625" style="13" customWidth="1"/>
    <col min="12285" max="12296" width="10.5546875" style="13" customWidth="1"/>
    <col min="12297" max="12539" width="9.109375" style="13"/>
    <col min="12540" max="12540" width="24.6640625" style="13" customWidth="1"/>
    <col min="12541" max="12552" width="10.5546875" style="13" customWidth="1"/>
    <col min="12553" max="12795" width="9.109375" style="13"/>
    <col min="12796" max="12796" width="24.6640625" style="13" customWidth="1"/>
    <col min="12797" max="12808" width="10.5546875" style="13" customWidth="1"/>
    <col min="12809" max="13051" width="9.109375" style="13"/>
    <col min="13052" max="13052" width="24.6640625" style="13" customWidth="1"/>
    <col min="13053" max="13064" width="10.5546875" style="13" customWidth="1"/>
    <col min="13065" max="13307" width="9.109375" style="13"/>
    <col min="13308" max="13308" width="24.6640625" style="13" customWidth="1"/>
    <col min="13309" max="13320" width="10.5546875" style="13" customWidth="1"/>
    <col min="13321" max="13563" width="9.109375" style="13"/>
    <col min="13564" max="13564" width="24.6640625" style="13" customWidth="1"/>
    <col min="13565" max="13576" width="10.5546875" style="13" customWidth="1"/>
    <col min="13577" max="13819" width="9.109375" style="13"/>
    <col min="13820" max="13820" width="24.6640625" style="13" customWidth="1"/>
    <col min="13821" max="13832" width="10.5546875" style="13" customWidth="1"/>
    <col min="13833" max="14075" width="9.109375" style="13"/>
    <col min="14076" max="14076" width="24.6640625" style="13" customWidth="1"/>
    <col min="14077" max="14088" width="10.5546875" style="13" customWidth="1"/>
    <col min="14089" max="14331" width="9.109375" style="13"/>
    <col min="14332" max="14332" width="24.6640625" style="13" customWidth="1"/>
    <col min="14333" max="14344" width="10.5546875" style="13" customWidth="1"/>
    <col min="14345" max="14587" width="9.109375" style="13"/>
    <col min="14588" max="14588" width="24.6640625" style="13" customWidth="1"/>
    <col min="14589" max="14600" width="10.5546875" style="13" customWidth="1"/>
    <col min="14601" max="14843" width="9.109375" style="13"/>
    <col min="14844" max="14844" width="24.6640625" style="13" customWidth="1"/>
    <col min="14845" max="14856" width="10.5546875" style="13" customWidth="1"/>
    <col min="14857" max="15099" width="9.109375" style="13"/>
    <col min="15100" max="15100" width="24.6640625" style="13" customWidth="1"/>
    <col min="15101" max="15112" width="10.5546875" style="13" customWidth="1"/>
    <col min="15113" max="15355" width="9.109375" style="13"/>
    <col min="15356" max="15356" width="24.6640625" style="13" customWidth="1"/>
    <col min="15357" max="15368" width="10.5546875" style="13" customWidth="1"/>
    <col min="15369" max="15611" width="9.109375" style="13"/>
    <col min="15612" max="15612" width="24.6640625" style="13" customWidth="1"/>
    <col min="15613" max="15624" width="10.5546875" style="13" customWidth="1"/>
    <col min="15625" max="15867" width="9.109375" style="13"/>
    <col min="15868" max="15868" width="24.6640625" style="13" customWidth="1"/>
    <col min="15869" max="15880" width="10.5546875" style="13" customWidth="1"/>
    <col min="15881" max="16123" width="9.109375" style="13"/>
    <col min="16124" max="16124" width="24.6640625" style="13" customWidth="1"/>
    <col min="16125" max="16136" width="10.5546875" style="13" customWidth="1"/>
    <col min="16137" max="16384" width="9.109375" style="13"/>
  </cols>
  <sheetData>
    <row r="1" spans="1:11" s="121" customFormat="1" ht="27.75" customHeight="1" x14ac:dyDescent="0.85">
      <c r="A1" s="702" t="s">
        <v>777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121" customFormat="1" ht="37.5" customHeight="1" x14ac:dyDescent="0.85">
      <c r="A2" s="700" t="s">
        <v>778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3" customFormat="1" ht="21.75" customHeight="1" thickBot="1" x14ac:dyDescent="0.3">
      <c r="A3" s="195" t="s">
        <v>625</v>
      </c>
      <c r="B3" s="194"/>
      <c r="C3" s="194"/>
      <c r="D3" s="194"/>
      <c r="E3" s="194"/>
      <c r="F3" s="194"/>
      <c r="G3" s="194"/>
      <c r="H3" s="194"/>
      <c r="I3" s="194"/>
      <c r="J3" s="194"/>
      <c r="K3" s="68" t="s">
        <v>626</v>
      </c>
    </row>
    <row r="4" spans="1:11" s="3" customFormat="1" ht="20.100000000000001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s="3" customFormat="1" ht="20.100000000000001" customHeight="1" x14ac:dyDescent="0.25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3" customFormat="1" ht="20.100000000000001" customHeight="1" x14ac:dyDescent="0.25">
      <c r="A6" s="702"/>
      <c r="B6" s="164" t="s">
        <v>237</v>
      </c>
      <c r="C6" s="164" t="s">
        <v>270</v>
      </c>
      <c r="D6" s="318" t="s">
        <v>243</v>
      </c>
      <c r="E6" s="164" t="s">
        <v>237</v>
      </c>
      <c r="F6" s="164" t="s">
        <v>270</v>
      </c>
      <c r="G6" s="318" t="s">
        <v>243</v>
      </c>
      <c r="H6" s="164" t="s">
        <v>237</v>
      </c>
      <c r="I6" s="164" t="s">
        <v>270</v>
      </c>
      <c r="J6" s="318" t="s">
        <v>243</v>
      </c>
      <c r="K6" s="725"/>
    </row>
    <row r="7" spans="1:11" s="3" customFormat="1" ht="24" customHeight="1" thickBot="1" x14ac:dyDescent="0.3">
      <c r="A7" s="70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26"/>
    </row>
    <row r="8" spans="1:11" ht="27" customHeight="1" x14ac:dyDescent="0.35">
      <c r="A8" s="723" t="s">
        <v>9</v>
      </c>
      <c r="B8" s="723"/>
      <c r="C8" s="723"/>
      <c r="D8" s="723"/>
      <c r="E8" s="723"/>
      <c r="F8" s="723"/>
      <c r="G8" s="723"/>
      <c r="H8" s="723"/>
      <c r="I8" s="723"/>
      <c r="J8" s="723"/>
      <c r="K8" s="283" t="s">
        <v>165</v>
      </c>
    </row>
    <row r="9" spans="1:11" ht="27" customHeight="1" x14ac:dyDescent="0.35">
      <c r="A9" s="148" t="s">
        <v>16</v>
      </c>
      <c r="B9" s="35">
        <v>35</v>
      </c>
      <c r="C9" s="35">
        <v>74</v>
      </c>
      <c r="D9" s="35">
        <v>109</v>
      </c>
      <c r="E9" s="35">
        <v>0</v>
      </c>
      <c r="F9" s="35">
        <v>0</v>
      </c>
      <c r="G9" s="35">
        <v>0</v>
      </c>
      <c r="H9" s="35">
        <f>SUM(E9,B9)</f>
        <v>35</v>
      </c>
      <c r="I9" s="35">
        <f t="shared" ref="I9:J16" si="0">SUM(F9,C9)</f>
        <v>74</v>
      </c>
      <c r="J9" s="35">
        <f t="shared" si="0"/>
        <v>109</v>
      </c>
      <c r="K9" s="180" t="s">
        <v>173</v>
      </c>
    </row>
    <row r="10" spans="1:11" ht="27" customHeight="1" x14ac:dyDescent="0.35">
      <c r="A10" s="148" t="s">
        <v>20</v>
      </c>
      <c r="B10" s="35">
        <v>76</v>
      </c>
      <c r="C10" s="35">
        <v>131</v>
      </c>
      <c r="D10" s="35">
        <v>207</v>
      </c>
      <c r="E10" s="35">
        <v>0</v>
      </c>
      <c r="F10" s="35">
        <v>0</v>
      </c>
      <c r="G10" s="35">
        <v>0</v>
      </c>
      <c r="H10" s="35">
        <f t="shared" ref="H10:H16" si="1">SUM(E10,B10)</f>
        <v>76</v>
      </c>
      <c r="I10" s="35">
        <f t="shared" si="0"/>
        <v>131</v>
      </c>
      <c r="J10" s="35">
        <f t="shared" si="0"/>
        <v>207</v>
      </c>
      <c r="K10" s="364" t="s">
        <v>148</v>
      </c>
    </row>
    <row r="11" spans="1:11" ht="27" customHeight="1" x14ac:dyDescent="0.35">
      <c r="A11" s="148" t="s">
        <v>271</v>
      </c>
      <c r="B11" s="35">
        <v>24</v>
      </c>
      <c r="C11" s="35">
        <v>55</v>
      </c>
      <c r="D11" s="35">
        <v>79</v>
      </c>
      <c r="E11" s="35">
        <v>0</v>
      </c>
      <c r="F11" s="35">
        <v>0</v>
      </c>
      <c r="G11" s="35">
        <v>0</v>
      </c>
      <c r="H11" s="35">
        <f t="shared" si="1"/>
        <v>24</v>
      </c>
      <c r="I11" s="35">
        <f t="shared" si="0"/>
        <v>55</v>
      </c>
      <c r="J11" s="35">
        <f t="shared" si="0"/>
        <v>79</v>
      </c>
      <c r="K11" s="364" t="s">
        <v>469</v>
      </c>
    </row>
    <row r="12" spans="1:11" ht="27" customHeight="1" x14ac:dyDescent="0.35">
      <c r="A12" s="148" t="s">
        <v>23</v>
      </c>
      <c r="B12" s="35">
        <v>24</v>
      </c>
      <c r="C12" s="35">
        <v>84</v>
      </c>
      <c r="D12" s="35">
        <v>108</v>
      </c>
      <c r="E12" s="35">
        <v>0</v>
      </c>
      <c r="F12" s="35">
        <v>0</v>
      </c>
      <c r="G12" s="35">
        <v>0</v>
      </c>
      <c r="H12" s="35">
        <f t="shared" si="1"/>
        <v>24</v>
      </c>
      <c r="I12" s="35">
        <f t="shared" si="0"/>
        <v>84</v>
      </c>
      <c r="J12" s="35">
        <f t="shared" si="0"/>
        <v>108</v>
      </c>
      <c r="K12" s="364" t="s">
        <v>152</v>
      </c>
    </row>
    <row r="13" spans="1:11" ht="27" customHeight="1" x14ac:dyDescent="0.35">
      <c r="A13" s="148" t="s">
        <v>272</v>
      </c>
      <c r="B13" s="35">
        <v>8</v>
      </c>
      <c r="C13" s="35">
        <v>40</v>
      </c>
      <c r="D13" s="35">
        <v>48</v>
      </c>
      <c r="E13" s="35">
        <v>0</v>
      </c>
      <c r="F13" s="35">
        <v>0</v>
      </c>
      <c r="G13" s="35">
        <v>0</v>
      </c>
      <c r="H13" s="35">
        <f t="shared" si="1"/>
        <v>8</v>
      </c>
      <c r="I13" s="35">
        <f t="shared" si="0"/>
        <v>40</v>
      </c>
      <c r="J13" s="35">
        <f t="shared" si="0"/>
        <v>48</v>
      </c>
      <c r="K13" s="180" t="s">
        <v>451</v>
      </c>
    </row>
    <row r="14" spans="1:11" ht="27" customHeight="1" x14ac:dyDescent="0.35">
      <c r="A14" s="148" t="s">
        <v>273</v>
      </c>
      <c r="B14" s="35">
        <v>29</v>
      </c>
      <c r="C14" s="35">
        <v>50</v>
      </c>
      <c r="D14" s="35">
        <v>79</v>
      </c>
      <c r="E14" s="35">
        <v>0</v>
      </c>
      <c r="F14" s="35">
        <v>0</v>
      </c>
      <c r="G14" s="35">
        <v>0</v>
      </c>
      <c r="H14" s="35">
        <f t="shared" si="1"/>
        <v>29</v>
      </c>
      <c r="I14" s="35">
        <f t="shared" si="0"/>
        <v>50</v>
      </c>
      <c r="J14" s="35">
        <f t="shared" si="0"/>
        <v>79</v>
      </c>
      <c r="K14" s="180" t="s">
        <v>158</v>
      </c>
    </row>
    <row r="15" spans="1:11" ht="27" customHeight="1" x14ac:dyDescent="0.35">
      <c r="A15" s="148" t="s">
        <v>63</v>
      </c>
      <c r="B15" s="35">
        <v>44</v>
      </c>
      <c r="C15" s="35">
        <v>49</v>
      </c>
      <c r="D15" s="35">
        <v>93</v>
      </c>
      <c r="E15" s="35">
        <v>0</v>
      </c>
      <c r="F15" s="35">
        <v>0</v>
      </c>
      <c r="G15" s="35">
        <v>0</v>
      </c>
      <c r="H15" s="35">
        <f t="shared" si="1"/>
        <v>44</v>
      </c>
      <c r="I15" s="35">
        <f t="shared" si="0"/>
        <v>49</v>
      </c>
      <c r="J15" s="35">
        <f t="shared" si="0"/>
        <v>93</v>
      </c>
      <c r="K15" s="364" t="s">
        <v>449</v>
      </c>
    </row>
    <row r="16" spans="1:11" ht="27" customHeight="1" x14ac:dyDescent="0.35">
      <c r="A16" s="284" t="s">
        <v>274</v>
      </c>
      <c r="B16" s="35">
        <v>39</v>
      </c>
      <c r="C16" s="35">
        <v>49</v>
      </c>
      <c r="D16" s="35">
        <v>88</v>
      </c>
      <c r="E16" s="35">
        <v>0</v>
      </c>
      <c r="F16" s="35">
        <v>0</v>
      </c>
      <c r="G16" s="35">
        <v>0</v>
      </c>
      <c r="H16" s="35">
        <f t="shared" si="1"/>
        <v>39</v>
      </c>
      <c r="I16" s="35">
        <f t="shared" si="0"/>
        <v>49</v>
      </c>
      <c r="J16" s="35">
        <f t="shared" si="0"/>
        <v>88</v>
      </c>
      <c r="K16" s="180" t="s">
        <v>275</v>
      </c>
    </row>
    <row r="17" spans="1:11" ht="27" customHeight="1" thickBot="1" x14ac:dyDescent="0.4">
      <c r="A17" s="148" t="s">
        <v>11</v>
      </c>
      <c r="B17" s="35">
        <f>SUM(B9:B16)</f>
        <v>279</v>
      </c>
      <c r="C17" s="35">
        <f t="shared" ref="C17:J17" si="2">SUM(C9:C16)</f>
        <v>532</v>
      </c>
      <c r="D17" s="35">
        <f t="shared" si="2"/>
        <v>811</v>
      </c>
      <c r="E17" s="35">
        <f t="shared" si="2"/>
        <v>0</v>
      </c>
      <c r="F17" s="35">
        <f t="shared" si="2"/>
        <v>0</v>
      </c>
      <c r="G17" s="35">
        <f t="shared" si="2"/>
        <v>0</v>
      </c>
      <c r="H17" s="35">
        <f t="shared" si="2"/>
        <v>279</v>
      </c>
      <c r="I17" s="35">
        <f t="shared" si="2"/>
        <v>532</v>
      </c>
      <c r="J17" s="35">
        <f t="shared" si="2"/>
        <v>811</v>
      </c>
      <c r="K17" s="180" t="s">
        <v>162</v>
      </c>
    </row>
    <row r="18" spans="1:11" ht="27" customHeight="1" thickBot="1" x14ac:dyDescent="0.4">
      <c r="A18" s="37" t="s">
        <v>78</v>
      </c>
      <c r="B18" s="37">
        <f>SUM(B17)</f>
        <v>279</v>
      </c>
      <c r="C18" s="37">
        <f t="shared" ref="C18:I18" si="3">SUM(C17)</f>
        <v>532</v>
      </c>
      <c r="D18" s="37">
        <f t="shared" si="3"/>
        <v>811</v>
      </c>
      <c r="E18" s="37">
        <f t="shared" si="3"/>
        <v>0</v>
      </c>
      <c r="F18" s="37">
        <f t="shared" si="3"/>
        <v>0</v>
      </c>
      <c r="G18" s="37">
        <f t="shared" si="3"/>
        <v>0</v>
      </c>
      <c r="H18" s="37">
        <f t="shared" si="3"/>
        <v>279</v>
      </c>
      <c r="I18" s="37">
        <f t="shared" si="3"/>
        <v>532</v>
      </c>
      <c r="J18" s="37">
        <f>SUM(J17)</f>
        <v>811</v>
      </c>
      <c r="K18" s="331" t="s">
        <v>526</v>
      </c>
    </row>
    <row r="19" spans="1:11" ht="24" customHeight="1" thickTop="1" x14ac:dyDescent="0.35">
      <c r="A19" s="369"/>
    </row>
    <row r="30" spans="1:11" x14ac:dyDescent="0.35">
      <c r="E30" s="13" t="s">
        <v>270</v>
      </c>
    </row>
  </sheetData>
  <mergeCells count="11">
    <mergeCell ref="A8:J8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A1:L39"/>
  <sheetViews>
    <sheetView rightToLeft="1" view="pageBreakPreview" zoomScale="85" zoomScaleNormal="60" zoomScaleSheetLayoutView="85" workbookViewId="0">
      <selection activeCell="N10" sqref="N10"/>
    </sheetView>
  </sheetViews>
  <sheetFormatPr defaultRowHeight="20.399999999999999" x14ac:dyDescent="0.35"/>
  <cols>
    <col min="1" max="1" width="33.44140625" style="145" customWidth="1"/>
    <col min="2" max="10" width="9.5546875" style="145" customWidth="1"/>
    <col min="11" max="11" width="37.33203125" style="145" customWidth="1"/>
    <col min="12" max="238" width="9.109375" style="145"/>
    <col min="239" max="239" width="23.5546875" style="145" customWidth="1"/>
    <col min="240" max="251" width="10.5546875" style="145" customWidth="1"/>
    <col min="252" max="494" width="9.109375" style="145"/>
    <col min="495" max="495" width="23.5546875" style="145" customWidth="1"/>
    <col min="496" max="507" width="10.5546875" style="145" customWidth="1"/>
    <col min="508" max="750" width="9.109375" style="145"/>
    <col min="751" max="751" width="23.5546875" style="145" customWidth="1"/>
    <col min="752" max="763" width="10.5546875" style="145" customWidth="1"/>
    <col min="764" max="1006" width="9.109375" style="145"/>
    <col min="1007" max="1007" width="23.5546875" style="145" customWidth="1"/>
    <col min="1008" max="1019" width="10.5546875" style="145" customWidth="1"/>
    <col min="1020" max="1262" width="9.109375" style="145"/>
    <col min="1263" max="1263" width="23.5546875" style="145" customWidth="1"/>
    <col min="1264" max="1275" width="10.5546875" style="145" customWidth="1"/>
    <col min="1276" max="1518" width="9.109375" style="145"/>
    <col min="1519" max="1519" width="23.5546875" style="145" customWidth="1"/>
    <col min="1520" max="1531" width="10.5546875" style="145" customWidth="1"/>
    <col min="1532" max="1774" width="9.109375" style="145"/>
    <col min="1775" max="1775" width="23.5546875" style="145" customWidth="1"/>
    <col min="1776" max="1787" width="10.5546875" style="145" customWidth="1"/>
    <col min="1788" max="2030" width="9.109375" style="145"/>
    <col min="2031" max="2031" width="23.5546875" style="145" customWidth="1"/>
    <col min="2032" max="2043" width="10.5546875" style="145" customWidth="1"/>
    <col min="2044" max="2286" width="9.109375" style="145"/>
    <col min="2287" max="2287" width="23.5546875" style="145" customWidth="1"/>
    <col min="2288" max="2299" width="10.5546875" style="145" customWidth="1"/>
    <col min="2300" max="2542" width="9.109375" style="145"/>
    <col min="2543" max="2543" width="23.5546875" style="145" customWidth="1"/>
    <col min="2544" max="2555" width="10.5546875" style="145" customWidth="1"/>
    <col min="2556" max="2798" width="9.109375" style="145"/>
    <col min="2799" max="2799" width="23.5546875" style="145" customWidth="1"/>
    <col min="2800" max="2811" width="10.5546875" style="145" customWidth="1"/>
    <col min="2812" max="3054" width="9.109375" style="145"/>
    <col min="3055" max="3055" width="23.5546875" style="145" customWidth="1"/>
    <col min="3056" max="3067" width="10.5546875" style="145" customWidth="1"/>
    <col min="3068" max="3310" width="9.109375" style="145"/>
    <col min="3311" max="3311" width="23.5546875" style="145" customWidth="1"/>
    <col min="3312" max="3323" width="10.5546875" style="145" customWidth="1"/>
    <col min="3324" max="3566" width="9.109375" style="145"/>
    <col min="3567" max="3567" width="23.5546875" style="145" customWidth="1"/>
    <col min="3568" max="3579" width="10.5546875" style="145" customWidth="1"/>
    <col min="3580" max="3822" width="9.109375" style="145"/>
    <col min="3823" max="3823" width="23.5546875" style="145" customWidth="1"/>
    <col min="3824" max="3835" width="10.5546875" style="145" customWidth="1"/>
    <col min="3836" max="4078" width="9.109375" style="145"/>
    <col min="4079" max="4079" width="23.5546875" style="145" customWidth="1"/>
    <col min="4080" max="4091" width="10.5546875" style="145" customWidth="1"/>
    <col min="4092" max="4334" width="9.109375" style="145"/>
    <col min="4335" max="4335" width="23.5546875" style="145" customWidth="1"/>
    <col min="4336" max="4347" width="10.5546875" style="145" customWidth="1"/>
    <col min="4348" max="4590" width="9.109375" style="145"/>
    <col min="4591" max="4591" width="23.5546875" style="145" customWidth="1"/>
    <col min="4592" max="4603" width="10.5546875" style="145" customWidth="1"/>
    <col min="4604" max="4846" width="9.109375" style="145"/>
    <col min="4847" max="4847" width="23.5546875" style="145" customWidth="1"/>
    <col min="4848" max="4859" width="10.5546875" style="145" customWidth="1"/>
    <col min="4860" max="5102" width="9.109375" style="145"/>
    <col min="5103" max="5103" width="23.5546875" style="145" customWidth="1"/>
    <col min="5104" max="5115" width="10.5546875" style="145" customWidth="1"/>
    <col min="5116" max="5358" width="9.109375" style="145"/>
    <col min="5359" max="5359" width="23.5546875" style="145" customWidth="1"/>
    <col min="5360" max="5371" width="10.5546875" style="145" customWidth="1"/>
    <col min="5372" max="5614" width="9.109375" style="145"/>
    <col min="5615" max="5615" width="23.5546875" style="145" customWidth="1"/>
    <col min="5616" max="5627" width="10.5546875" style="145" customWidth="1"/>
    <col min="5628" max="5870" width="9.109375" style="145"/>
    <col min="5871" max="5871" width="23.5546875" style="145" customWidth="1"/>
    <col min="5872" max="5883" width="10.5546875" style="145" customWidth="1"/>
    <col min="5884" max="6126" width="9.109375" style="145"/>
    <col min="6127" max="6127" width="23.5546875" style="145" customWidth="1"/>
    <col min="6128" max="6139" width="10.5546875" style="145" customWidth="1"/>
    <col min="6140" max="6382" width="9.109375" style="145"/>
    <col min="6383" max="6383" width="23.5546875" style="145" customWidth="1"/>
    <col min="6384" max="6395" width="10.5546875" style="145" customWidth="1"/>
    <col min="6396" max="6638" width="9.109375" style="145"/>
    <col min="6639" max="6639" width="23.5546875" style="145" customWidth="1"/>
    <col min="6640" max="6651" width="10.5546875" style="145" customWidth="1"/>
    <col min="6652" max="6894" width="9.109375" style="145"/>
    <col min="6895" max="6895" width="23.5546875" style="145" customWidth="1"/>
    <col min="6896" max="6907" width="10.5546875" style="145" customWidth="1"/>
    <col min="6908" max="7150" width="9.109375" style="145"/>
    <col min="7151" max="7151" width="23.5546875" style="145" customWidth="1"/>
    <col min="7152" max="7163" width="10.5546875" style="145" customWidth="1"/>
    <col min="7164" max="7406" width="9.109375" style="145"/>
    <col min="7407" max="7407" width="23.5546875" style="145" customWidth="1"/>
    <col min="7408" max="7419" width="10.5546875" style="145" customWidth="1"/>
    <col min="7420" max="7662" width="9.109375" style="145"/>
    <col min="7663" max="7663" width="23.5546875" style="145" customWidth="1"/>
    <col min="7664" max="7675" width="10.5546875" style="145" customWidth="1"/>
    <col min="7676" max="7918" width="9.109375" style="145"/>
    <col min="7919" max="7919" width="23.5546875" style="145" customWidth="1"/>
    <col min="7920" max="7931" width="10.5546875" style="145" customWidth="1"/>
    <col min="7932" max="8174" width="9.109375" style="145"/>
    <col min="8175" max="8175" width="23.5546875" style="145" customWidth="1"/>
    <col min="8176" max="8187" width="10.5546875" style="145" customWidth="1"/>
    <col min="8188" max="8430" width="9.109375" style="145"/>
    <col min="8431" max="8431" width="23.5546875" style="145" customWidth="1"/>
    <col min="8432" max="8443" width="10.5546875" style="145" customWidth="1"/>
    <col min="8444" max="8686" width="9.109375" style="145"/>
    <col min="8687" max="8687" width="23.5546875" style="145" customWidth="1"/>
    <col min="8688" max="8699" width="10.5546875" style="145" customWidth="1"/>
    <col min="8700" max="8942" width="9.109375" style="145"/>
    <col min="8943" max="8943" width="23.5546875" style="145" customWidth="1"/>
    <col min="8944" max="8955" width="10.5546875" style="145" customWidth="1"/>
    <col min="8956" max="9198" width="9.109375" style="145"/>
    <col min="9199" max="9199" width="23.5546875" style="145" customWidth="1"/>
    <col min="9200" max="9211" width="10.5546875" style="145" customWidth="1"/>
    <col min="9212" max="9454" width="9.109375" style="145"/>
    <col min="9455" max="9455" width="23.5546875" style="145" customWidth="1"/>
    <col min="9456" max="9467" width="10.5546875" style="145" customWidth="1"/>
    <col min="9468" max="9710" width="9.109375" style="145"/>
    <col min="9711" max="9711" width="23.5546875" style="145" customWidth="1"/>
    <col min="9712" max="9723" width="10.5546875" style="145" customWidth="1"/>
    <col min="9724" max="9966" width="9.109375" style="145"/>
    <col min="9967" max="9967" width="23.5546875" style="145" customWidth="1"/>
    <col min="9968" max="9979" width="10.5546875" style="145" customWidth="1"/>
    <col min="9980" max="10222" width="9.109375" style="145"/>
    <col min="10223" max="10223" width="23.5546875" style="145" customWidth="1"/>
    <col min="10224" max="10235" width="10.5546875" style="145" customWidth="1"/>
    <col min="10236" max="10478" width="9.109375" style="145"/>
    <col min="10479" max="10479" width="23.5546875" style="145" customWidth="1"/>
    <col min="10480" max="10491" width="10.5546875" style="145" customWidth="1"/>
    <col min="10492" max="10734" width="9.109375" style="145"/>
    <col min="10735" max="10735" width="23.5546875" style="145" customWidth="1"/>
    <col min="10736" max="10747" width="10.5546875" style="145" customWidth="1"/>
    <col min="10748" max="10990" width="9.109375" style="145"/>
    <col min="10991" max="10991" width="23.5546875" style="145" customWidth="1"/>
    <col min="10992" max="11003" width="10.5546875" style="145" customWidth="1"/>
    <col min="11004" max="11246" width="9.109375" style="145"/>
    <col min="11247" max="11247" width="23.5546875" style="145" customWidth="1"/>
    <col min="11248" max="11259" width="10.5546875" style="145" customWidth="1"/>
    <col min="11260" max="11502" width="9.109375" style="145"/>
    <col min="11503" max="11503" width="23.5546875" style="145" customWidth="1"/>
    <col min="11504" max="11515" width="10.5546875" style="145" customWidth="1"/>
    <col min="11516" max="11758" width="9.109375" style="145"/>
    <col min="11759" max="11759" width="23.5546875" style="145" customWidth="1"/>
    <col min="11760" max="11771" width="10.5546875" style="145" customWidth="1"/>
    <col min="11772" max="12014" width="9.109375" style="145"/>
    <col min="12015" max="12015" width="23.5546875" style="145" customWidth="1"/>
    <col min="12016" max="12027" width="10.5546875" style="145" customWidth="1"/>
    <col min="12028" max="12270" width="9.109375" style="145"/>
    <col min="12271" max="12271" width="23.5546875" style="145" customWidth="1"/>
    <col min="12272" max="12283" width="10.5546875" style="145" customWidth="1"/>
    <col min="12284" max="12526" width="9.109375" style="145"/>
    <col min="12527" max="12527" width="23.5546875" style="145" customWidth="1"/>
    <col min="12528" max="12539" width="10.5546875" style="145" customWidth="1"/>
    <col min="12540" max="12782" width="9.109375" style="145"/>
    <col min="12783" max="12783" width="23.5546875" style="145" customWidth="1"/>
    <col min="12784" max="12795" width="10.5546875" style="145" customWidth="1"/>
    <col min="12796" max="13038" width="9.109375" style="145"/>
    <col min="13039" max="13039" width="23.5546875" style="145" customWidth="1"/>
    <col min="13040" max="13051" width="10.5546875" style="145" customWidth="1"/>
    <col min="13052" max="13294" width="9.109375" style="145"/>
    <col min="13295" max="13295" width="23.5546875" style="145" customWidth="1"/>
    <col min="13296" max="13307" width="10.5546875" style="145" customWidth="1"/>
    <col min="13308" max="13550" width="9.109375" style="145"/>
    <col min="13551" max="13551" width="23.5546875" style="145" customWidth="1"/>
    <col min="13552" max="13563" width="10.5546875" style="145" customWidth="1"/>
    <col min="13564" max="13806" width="9.109375" style="145"/>
    <col min="13807" max="13807" width="23.5546875" style="145" customWidth="1"/>
    <col min="13808" max="13819" width="10.5546875" style="145" customWidth="1"/>
    <col min="13820" max="14062" width="9.109375" style="145"/>
    <col min="14063" max="14063" width="23.5546875" style="145" customWidth="1"/>
    <col min="14064" max="14075" width="10.5546875" style="145" customWidth="1"/>
    <col min="14076" max="14318" width="9.109375" style="145"/>
    <col min="14319" max="14319" width="23.5546875" style="145" customWidth="1"/>
    <col min="14320" max="14331" width="10.5546875" style="145" customWidth="1"/>
    <col min="14332" max="14574" width="9.109375" style="145"/>
    <col min="14575" max="14575" width="23.5546875" style="145" customWidth="1"/>
    <col min="14576" max="14587" width="10.5546875" style="145" customWidth="1"/>
    <col min="14588" max="14830" width="9.109375" style="145"/>
    <col min="14831" max="14831" width="23.5546875" style="145" customWidth="1"/>
    <col min="14832" max="14843" width="10.5546875" style="145" customWidth="1"/>
    <col min="14844" max="15086" width="9.109375" style="145"/>
    <col min="15087" max="15087" width="23.5546875" style="145" customWidth="1"/>
    <col min="15088" max="15099" width="10.5546875" style="145" customWidth="1"/>
    <col min="15100" max="15342" width="9.109375" style="145"/>
    <col min="15343" max="15343" width="23.5546875" style="145" customWidth="1"/>
    <col min="15344" max="15355" width="10.5546875" style="145" customWidth="1"/>
    <col min="15356" max="15598" width="9.109375" style="145"/>
    <col min="15599" max="15599" width="23.5546875" style="145" customWidth="1"/>
    <col min="15600" max="15611" width="10.5546875" style="145" customWidth="1"/>
    <col min="15612" max="15854" width="9.109375" style="145"/>
    <col min="15855" max="15855" width="23.5546875" style="145" customWidth="1"/>
    <col min="15856" max="15867" width="10.5546875" style="145" customWidth="1"/>
    <col min="15868" max="16110" width="9.109375" style="145"/>
    <col min="16111" max="16111" width="23.5546875" style="145" customWidth="1"/>
    <col min="16112" max="16123" width="10.5546875" style="145" customWidth="1"/>
    <col min="16124" max="16384" width="9.109375" style="145"/>
  </cols>
  <sheetData>
    <row r="1" spans="1:11" s="121" customFormat="1" ht="18.75" customHeight="1" x14ac:dyDescent="0.85">
      <c r="A1" s="702" t="s">
        <v>779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121" customFormat="1" ht="38.25" customHeight="1" x14ac:dyDescent="0.85">
      <c r="A2" s="700" t="s">
        <v>780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84" customFormat="1" ht="20.25" customHeight="1" thickBot="1" x14ac:dyDescent="0.8">
      <c r="A3" s="354" t="s">
        <v>627</v>
      </c>
      <c r="B3" s="355"/>
      <c r="C3" s="355"/>
      <c r="D3" s="355"/>
      <c r="E3" s="355"/>
      <c r="F3" s="355"/>
      <c r="G3" s="355"/>
      <c r="H3" s="355"/>
      <c r="I3" s="355"/>
      <c r="J3" s="355"/>
      <c r="K3" s="356" t="s">
        <v>628</v>
      </c>
    </row>
    <row r="4" spans="1:11" s="3" customFormat="1" ht="18.75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s="3" customFormat="1" ht="15" customHeight="1" x14ac:dyDescent="0.25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3" customFormat="1" ht="16.5" customHeight="1" x14ac:dyDescent="0.25">
      <c r="A6" s="702"/>
      <c r="B6" s="315" t="s">
        <v>237</v>
      </c>
      <c r="C6" s="315" t="s">
        <v>270</v>
      </c>
      <c r="D6" s="314" t="s">
        <v>243</v>
      </c>
      <c r="E6" s="315" t="s">
        <v>237</v>
      </c>
      <c r="F6" s="315" t="s">
        <v>270</v>
      </c>
      <c r="G6" s="314" t="s">
        <v>243</v>
      </c>
      <c r="H6" s="315" t="s">
        <v>237</v>
      </c>
      <c r="I6" s="315" t="s">
        <v>270</v>
      </c>
      <c r="J6" s="314" t="s">
        <v>243</v>
      </c>
      <c r="K6" s="725"/>
    </row>
    <row r="7" spans="1:11" s="3" customFormat="1" ht="16.5" customHeight="1" thickBot="1" x14ac:dyDescent="0.3">
      <c r="A7" s="703"/>
      <c r="B7" s="267" t="s">
        <v>240</v>
      </c>
      <c r="C7" s="267" t="s">
        <v>241</v>
      </c>
      <c r="D7" s="267" t="s">
        <v>242</v>
      </c>
      <c r="E7" s="267" t="s">
        <v>240</v>
      </c>
      <c r="F7" s="267" t="s">
        <v>241</v>
      </c>
      <c r="G7" s="267" t="s">
        <v>242</v>
      </c>
      <c r="H7" s="267" t="s">
        <v>240</v>
      </c>
      <c r="I7" s="267" t="s">
        <v>241</v>
      </c>
      <c r="J7" s="267" t="s">
        <v>242</v>
      </c>
      <c r="K7" s="726"/>
    </row>
    <row r="8" spans="1:11" ht="18.75" customHeight="1" x14ac:dyDescent="0.35">
      <c r="A8" s="15" t="s">
        <v>9</v>
      </c>
      <c r="B8" s="15"/>
      <c r="C8" s="15"/>
      <c r="D8" s="15"/>
      <c r="E8" s="15"/>
      <c r="F8" s="15"/>
      <c r="G8" s="15"/>
      <c r="H8" s="15"/>
      <c r="I8" s="15"/>
      <c r="J8" s="15"/>
      <c r="K8" s="144" t="s">
        <v>165</v>
      </c>
    </row>
    <row r="9" spans="1:11" ht="18.75" customHeight="1" x14ac:dyDescent="0.35">
      <c r="A9" s="445" t="s">
        <v>16</v>
      </c>
      <c r="B9" s="445">
        <v>35</v>
      </c>
      <c r="C9" s="445">
        <v>37</v>
      </c>
      <c r="D9" s="445">
        <v>72</v>
      </c>
      <c r="E9" s="445">
        <v>0</v>
      </c>
      <c r="F9" s="445">
        <v>0</v>
      </c>
      <c r="G9" s="445">
        <v>0</v>
      </c>
      <c r="H9" s="445">
        <f>SUM(E9+B9)</f>
        <v>35</v>
      </c>
      <c r="I9" s="445">
        <f t="shared" ref="I9:J9" si="0">SUM(F9+C9)</f>
        <v>37</v>
      </c>
      <c r="J9" s="445">
        <f t="shared" si="0"/>
        <v>72</v>
      </c>
      <c r="K9" s="426" t="s">
        <v>143</v>
      </c>
    </row>
    <row r="10" spans="1:11" ht="18.75" customHeight="1" x14ac:dyDescent="0.35">
      <c r="A10" s="426" t="s">
        <v>20</v>
      </c>
      <c r="B10" s="148">
        <v>39</v>
      </c>
      <c r="C10" s="148">
        <v>57</v>
      </c>
      <c r="D10" s="445">
        <v>96</v>
      </c>
      <c r="E10" s="148">
        <v>0</v>
      </c>
      <c r="F10" s="148">
        <v>0</v>
      </c>
      <c r="G10" s="148">
        <v>0</v>
      </c>
      <c r="H10" s="445">
        <f t="shared" ref="H10:H18" si="1">SUM(E10+B10)</f>
        <v>39</v>
      </c>
      <c r="I10" s="445">
        <f t="shared" ref="I10:I18" si="2">SUM(F10+C10)</f>
        <v>57</v>
      </c>
      <c r="J10" s="445">
        <f t="shared" ref="J10:J18" si="3">SUM(G10+D10)</f>
        <v>96</v>
      </c>
      <c r="K10" s="426" t="s">
        <v>148</v>
      </c>
    </row>
    <row r="11" spans="1:11" ht="19.5" customHeight="1" x14ac:dyDescent="0.35">
      <c r="A11" s="426" t="s">
        <v>24</v>
      </c>
      <c r="B11" s="148">
        <v>97</v>
      </c>
      <c r="C11" s="148">
        <v>75</v>
      </c>
      <c r="D11" s="445">
        <v>172</v>
      </c>
      <c r="E11" s="148">
        <v>0</v>
      </c>
      <c r="F11" s="148">
        <v>0</v>
      </c>
      <c r="G11" s="148">
        <v>0</v>
      </c>
      <c r="H11" s="445">
        <f t="shared" si="1"/>
        <v>97</v>
      </c>
      <c r="I11" s="445">
        <f t="shared" si="2"/>
        <v>75</v>
      </c>
      <c r="J11" s="445">
        <f t="shared" si="3"/>
        <v>172</v>
      </c>
      <c r="K11" s="426" t="s">
        <v>167</v>
      </c>
    </row>
    <row r="12" spans="1:11" ht="22.5" customHeight="1" x14ac:dyDescent="0.35">
      <c r="A12" s="445" t="s">
        <v>72</v>
      </c>
      <c r="B12" s="445">
        <v>0</v>
      </c>
      <c r="C12" s="445">
        <v>530</v>
      </c>
      <c r="D12" s="445">
        <v>530</v>
      </c>
      <c r="E12" s="445">
        <v>0</v>
      </c>
      <c r="F12" s="445">
        <v>0</v>
      </c>
      <c r="G12" s="445">
        <v>0</v>
      </c>
      <c r="H12" s="445">
        <f t="shared" si="1"/>
        <v>0</v>
      </c>
      <c r="I12" s="445">
        <f t="shared" si="2"/>
        <v>530</v>
      </c>
      <c r="J12" s="445">
        <f t="shared" si="3"/>
        <v>530</v>
      </c>
      <c r="K12" s="426" t="s">
        <v>155</v>
      </c>
    </row>
    <row r="13" spans="1:11" ht="17.25" customHeight="1" x14ac:dyDescent="0.35">
      <c r="A13" s="426" t="s">
        <v>534</v>
      </c>
      <c r="B13" s="148">
        <v>141</v>
      </c>
      <c r="C13" s="148">
        <v>137</v>
      </c>
      <c r="D13" s="445">
        <v>278</v>
      </c>
      <c r="E13" s="148">
        <v>0</v>
      </c>
      <c r="F13" s="148">
        <v>0</v>
      </c>
      <c r="G13" s="148">
        <v>0</v>
      </c>
      <c r="H13" s="445">
        <f t="shared" si="1"/>
        <v>141</v>
      </c>
      <c r="I13" s="445">
        <f t="shared" si="2"/>
        <v>137</v>
      </c>
      <c r="J13" s="445">
        <f t="shared" si="3"/>
        <v>278</v>
      </c>
      <c r="K13" s="426" t="s">
        <v>535</v>
      </c>
    </row>
    <row r="14" spans="1:11" ht="18.75" customHeight="1" x14ac:dyDescent="0.35">
      <c r="A14" s="426" t="s">
        <v>25</v>
      </c>
      <c r="B14" s="148">
        <v>208</v>
      </c>
      <c r="C14" s="148">
        <v>285</v>
      </c>
      <c r="D14" s="445">
        <v>493</v>
      </c>
      <c r="E14" s="148">
        <v>0</v>
      </c>
      <c r="F14" s="148">
        <v>0</v>
      </c>
      <c r="G14" s="148">
        <v>0</v>
      </c>
      <c r="H14" s="445">
        <f t="shared" si="1"/>
        <v>208</v>
      </c>
      <c r="I14" s="445">
        <f t="shared" si="2"/>
        <v>285</v>
      </c>
      <c r="J14" s="445">
        <f t="shared" si="3"/>
        <v>493</v>
      </c>
      <c r="K14" s="426" t="s">
        <v>277</v>
      </c>
    </row>
    <row r="15" spans="1:11" ht="19.5" customHeight="1" x14ac:dyDescent="0.35">
      <c r="A15" s="445" t="s">
        <v>278</v>
      </c>
      <c r="B15" s="445">
        <v>119</v>
      </c>
      <c r="C15" s="445">
        <v>42</v>
      </c>
      <c r="D15" s="445">
        <v>161</v>
      </c>
      <c r="E15" s="445">
        <v>0</v>
      </c>
      <c r="F15" s="445">
        <v>0</v>
      </c>
      <c r="G15" s="445">
        <v>0</v>
      </c>
      <c r="H15" s="445">
        <f t="shared" si="1"/>
        <v>119</v>
      </c>
      <c r="I15" s="445">
        <f t="shared" si="2"/>
        <v>42</v>
      </c>
      <c r="J15" s="445">
        <f t="shared" si="3"/>
        <v>161</v>
      </c>
      <c r="K15" s="426" t="s">
        <v>156</v>
      </c>
    </row>
    <row r="16" spans="1:11" ht="22.5" customHeight="1" x14ac:dyDescent="0.35">
      <c r="A16" s="426" t="s">
        <v>28</v>
      </c>
      <c r="B16" s="148">
        <v>153</v>
      </c>
      <c r="C16" s="148">
        <v>108</v>
      </c>
      <c r="D16" s="445">
        <v>261</v>
      </c>
      <c r="E16" s="148">
        <v>0</v>
      </c>
      <c r="F16" s="148">
        <v>0</v>
      </c>
      <c r="G16" s="148">
        <v>0</v>
      </c>
      <c r="H16" s="445">
        <f t="shared" si="1"/>
        <v>153</v>
      </c>
      <c r="I16" s="445">
        <f t="shared" si="2"/>
        <v>108</v>
      </c>
      <c r="J16" s="445">
        <f t="shared" si="3"/>
        <v>261</v>
      </c>
      <c r="K16" s="426" t="s">
        <v>738</v>
      </c>
    </row>
    <row r="17" spans="1:11" ht="19.5" customHeight="1" x14ac:dyDescent="0.35">
      <c r="A17" s="426" t="s">
        <v>64</v>
      </c>
      <c r="B17" s="445">
        <v>56</v>
      </c>
      <c r="C17" s="445">
        <v>32</v>
      </c>
      <c r="D17" s="445">
        <v>88</v>
      </c>
      <c r="E17" s="148">
        <v>0</v>
      </c>
      <c r="F17" s="148">
        <v>0</v>
      </c>
      <c r="G17" s="148">
        <v>0</v>
      </c>
      <c r="H17" s="148">
        <f t="shared" si="1"/>
        <v>56</v>
      </c>
      <c r="I17" s="148">
        <f t="shared" si="2"/>
        <v>32</v>
      </c>
      <c r="J17" s="148">
        <f t="shared" si="3"/>
        <v>88</v>
      </c>
      <c r="K17" s="426" t="s">
        <v>170</v>
      </c>
    </row>
    <row r="18" spans="1:11" ht="21" customHeight="1" x14ac:dyDescent="0.35">
      <c r="A18" s="35" t="s">
        <v>11</v>
      </c>
      <c r="B18" s="148">
        <f>SUM(B9:B17)</f>
        <v>848</v>
      </c>
      <c r="C18" s="148">
        <f t="shared" ref="C18:G18" si="4">SUM(C9:C17)</f>
        <v>1303</v>
      </c>
      <c r="D18" s="148">
        <f t="shared" si="4"/>
        <v>2151</v>
      </c>
      <c r="E18" s="148">
        <f t="shared" si="4"/>
        <v>0</v>
      </c>
      <c r="F18" s="148">
        <f t="shared" si="4"/>
        <v>0</v>
      </c>
      <c r="G18" s="148">
        <f t="shared" si="4"/>
        <v>0</v>
      </c>
      <c r="H18" s="148">
        <f t="shared" si="1"/>
        <v>848</v>
      </c>
      <c r="I18" s="148">
        <f t="shared" si="2"/>
        <v>1303</v>
      </c>
      <c r="J18" s="148">
        <f t="shared" si="3"/>
        <v>2151</v>
      </c>
      <c r="K18" s="426" t="s">
        <v>162</v>
      </c>
    </row>
    <row r="19" spans="1:11" ht="18" customHeight="1" x14ac:dyDescent="0.35">
      <c r="A19" s="445" t="s">
        <v>12</v>
      </c>
      <c r="B19" s="445"/>
      <c r="C19" s="445"/>
      <c r="D19" s="445"/>
      <c r="E19" s="445"/>
      <c r="F19" s="445"/>
      <c r="G19" s="445"/>
      <c r="H19" s="445"/>
      <c r="I19" s="445"/>
      <c r="J19" s="445"/>
      <c r="K19" s="426" t="s">
        <v>171</v>
      </c>
    </row>
    <row r="20" spans="1:11" ht="18" customHeight="1" x14ac:dyDescent="0.35">
      <c r="A20" s="445" t="s">
        <v>20</v>
      </c>
      <c r="B20" s="445">
        <v>90</v>
      </c>
      <c r="C20" s="445">
        <v>56</v>
      </c>
      <c r="D20" s="445">
        <v>146</v>
      </c>
      <c r="E20" s="445">
        <v>0</v>
      </c>
      <c r="F20" s="445">
        <v>0</v>
      </c>
      <c r="G20" s="445">
        <v>0</v>
      </c>
      <c r="H20" s="445">
        <f>SUM(E20,B20)</f>
        <v>90</v>
      </c>
      <c r="I20" s="445">
        <f t="shared" ref="I20:J20" si="5">SUM(F20,C20)</f>
        <v>56</v>
      </c>
      <c r="J20" s="445">
        <f t="shared" si="5"/>
        <v>146</v>
      </c>
      <c r="K20" s="426" t="s">
        <v>148</v>
      </c>
    </row>
    <row r="21" spans="1:11" ht="22.5" customHeight="1" x14ac:dyDescent="0.35">
      <c r="A21" s="426" t="s">
        <v>24</v>
      </c>
      <c r="B21" s="148">
        <v>102</v>
      </c>
      <c r="C21" s="148">
        <v>139</v>
      </c>
      <c r="D21" s="445">
        <v>241</v>
      </c>
      <c r="E21" s="148">
        <v>0</v>
      </c>
      <c r="F21" s="148">
        <v>0</v>
      </c>
      <c r="G21" s="148">
        <v>0</v>
      </c>
      <c r="H21" s="445">
        <f t="shared" ref="H21:H28" si="6">SUM(E21,B21)</f>
        <v>102</v>
      </c>
      <c r="I21" s="445">
        <f t="shared" ref="I21:I28" si="7">SUM(F21,C21)</f>
        <v>139</v>
      </c>
      <c r="J21" s="445">
        <f t="shared" ref="J21:J28" si="8">SUM(G21,D21)</f>
        <v>241</v>
      </c>
      <c r="K21" s="426" t="s">
        <v>167</v>
      </c>
    </row>
    <row r="22" spans="1:11" ht="22.5" customHeight="1" x14ac:dyDescent="0.35">
      <c r="A22" s="426" t="s">
        <v>72</v>
      </c>
      <c r="B22" s="148">
        <v>0</v>
      </c>
      <c r="C22" s="148">
        <v>109</v>
      </c>
      <c r="D22" s="445">
        <v>109</v>
      </c>
      <c r="E22" s="148">
        <v>0</v>
      </c>
      <c r="F22" s="148">
        <v>0</v>
      </c>
      <c r="G22" s="148">
        <v>0</v>
      </c>
      <c r="H22" s="445">
        <f t="shared" si="6"/>
        <v>0</v>
      </c>
      <c r="I22" s="445">
        <f t="shared" si="7"/>
        <v>109</v>
      </c>
      <c r="J22" s="445">
        <f t="shared" si="8"/>
        <v>109</v>
      </c>
      <c r="K22" s="426" t="s">
        <v>155</v>
      </c>
    </row>
    <row r="23" spans="1:11" ht="22.5" customHeight="1" x14ac:dyDescent="0.35">
      <c r="A23" s="148" t="s">
        <v>534</v>
      </c>
      <c r="B23" s="148">
        <v>25</v>
      </c>
      <c r="C23" s="148">
        <v>32</v>
      </c>
      <c r="D23" s="445">
        <v>57</v>
      </c>
      <c r="E23" s="148">
        <v>0</v>
      </c>
      <c r="F23" s="148">
        <v>0</v>
      </c>
      <c r="G23" s="148">
        <v>0</v>
      </c>
      <c r="H23" s="445">
        <f t="shared" si="6"/>
        <v>25</v>
      </c>
      <c r="I23" s="445">
        <f t="shared" si="7"/>
        <v>32</v>
      </c>
      <c r="J23" s="445">
        <f t="shared" si="8"/>
        <v>57</v>
      </c>
      <c r="K23" s="426" t="s">
        <v>535</v>
      </c>
    </row>
    <row r="24" spans="1:11" ht="22.5" customHeight="1" x14ac:dyDescent="0.35">
      <c r="A24" s="426" t="s">
        <v>25</v>
      </c>
      <c r="B24" s="148">
        <v>71</v>
      </c>
      <c r="C24" s="148">
        <v>44</v>
      </c>
      <c r="D24" s="445">
        <v>115</v>
      </c>
      <c r="E24" s="148">
        <v>0</v>
      </c>
      <c r="F24" s="148">
        <v>0</v>
      </c>
      <c r="G24" s="148">
        <v>0</v>
      </c>
      <c r="H24" s="445">
        <f t="shared" si="6"/>
        <v>71</v>
      </c>
      <c r="I24" s="445">
        <f t="shared" si="7"/>
        <v>44</v>
      </c>
      <c r="J24" s="445">
        <f t="shared" si="8"/>
        <v>115</v>
      </c>
      <c r="K24" s="426" t="s">
        <v>277</v>
      </c>
    </row>
    <row r="25" spans="1:11" ht="22.5" customHeight="1" x14ac:dyDescent="0.35">
      <c r="A25" s="426" t="s">
        <v>27</v>
      </c>
      <c r="B25" s="148">
        <v>108</v>
      </c>
      <c r="C25" s="148">
        <v>46</v>
      </c>
      <c r="D25" s="445">
        <v>154</v>
      </c>
      <c r="E25" s="148">
        <v>0</v>
      </c>
      <c r="F25" s="148">
        <v>0</v>
      </c>
      <c r="G25" s="148">
        <v>0</v>
      </c>
      <c r="H25" s="445">
        <f t="shared" si="6"/>
        <v>108</v>
      </c>
      <c r="I25" s="445">
        <f t="shared" si="7"/>
        <v>46</v>
      </c>
      <c r="J25" s="445">
        <f t="shared" si="8"/>
        <v>154</v>
      </c>
      <c r="K25" s="426" t="s">
        <v>156</v>
      </c>
    </row>
    <row r="26" spans="1:11" ht="22.5" customHeight="1" x14ac:dyDescent="0.35">
      <c r="A26" s="426" t="s">
        <v>28</v>
      </c>
      <c r="B26" s="148">
        <v>140</v>
      </c>
      <c r="C26" s="148">
        <v>82</v>
      </c>
      <c r="D26" s="445">
        <v>222</v>
      </c>
      <c r="E26" s="148">
        <v>0</v>
      </c>
      <c r="F26" s="148">
        <v>0</v>
      </c>
      <c r="G26" s="148">
        <v>0</v>
      </c>
      <c r="H26" s="445">
        <f t="shared" si="6"/>
        <v>140</v>
      </c>
      <c r="I26" s="445">
        <f t="shared" si="7"/>
        <v>82</v>
      </c>
      <c r="J26" s="445">
        <f t="shared" si="8"/>
        <v>222</v>
      </c>
      <c r="K26" s="426" t="s">
        <v>738</v>
      </c>
    </row>
    <row r="27" spans="1:11" ht="20.25" customHeight="1" x14ac:dyDescent="0.35">
      <c r="A27" s="426" t="s">
        <v>64</v>
      </c>
      <c r="B27" s="148">
        <v>35</v>
      </c>
      <c r="C27" s="148">
        <v>26</v>
      </c>
      <c r="D27" s="445">
        <v>61</v>
      </c>
      <c r="E27" s="148">
        <v>0</v>
      </c>
      <c r="F27" s="148">
        <v>0</v>
      </c>
      <c r="G27" s="148">
        <v>0</v>
      </c>
      <c r="H27" s="445">
        <f t="shared" si="6"/>
        <v>35</v>
      </c>
      <c r="I27" s="445">
        <f t="shared" si="7"/>
        <v>26</v>
      </c>
      <c r="J27" s="445">
        <f t="shared" si="8"/>
        <v>61</v>
      </c>
      <c r="K27" s="426" t="s">
        <v>170</v>
      </c>
    </row>
    <row r="28" spans="1:11" ht="18" customHeight="1" thickBot="1" x14ac:dyDescent="0.4">
      <c r="A28" s="72" t="s">
        <v>13</v>
      </c>
      <c r="B28" s="31">
        <f>SUM(B20:B27)</f>
        <v>571</v>
      </c>
      <c r="C28" s="242">
        <f t="shared" ref="C28:G28" si="9">SUM(C20:C27)</f>
        <v>534</v>
      </c>
      <c r="D28" s="242">
        <f t="shared" si="9"/>
        <v>1105</v>
      </c>
      <c r="E28" s="242">
        <f t="shared" si="9"/>
        <v>0</v>
      </c>
      <c r="F28" s="242">
        <f t="shared" si="9"/>
        <v>0</v>
      </c>
      <c r="G28" s="242">
        <f t="shared" si="9"/>
        <v>0</v>
      </c>
      <c r="H28" s="428">
        <f t="shared" si="6"/>
        <v>571</v>
      </c>
      <c r="I28" s="428">
        <f t="shared" si="7"/>
        <v>534</v>
      </c>
      <c r="J28" s="428">
        <f t="shared" si="8"/>
        <v>1105</v>
      </c>
      <c r="K28" s="69" t="s">
        <v>172</v>
      </c>
    </row>
    <row r="29" spans="1:11" ht="18" customHeight="1" thickBot="1" x14ac:dyDescent="0.4">
      <c r="A29" s="25" t="s">
        <v>78</v>
      </c>
      <c r="B29" s="40">
        <f>SUM(B28,B18)</f>
        <v>1419</v>
      </c>
      <c r="C29" s="40">
        <f t="shared" ref="C29:J29" si="10">SUM(C28,C18)</f>
        <v>1837</v>
      </c>
      <c r="D29" s="40">
        <f t="shared" si="10"/>
        <v>3256</v>
      </c>
      <c r="E29" s="40">
        <f t="shared" si="10"/>
        <v>0</v>
      </c>
      <c r="F29" s="40">
        <f t="shared" si="10"/>
        <v>0</v>
      </c>
      <c r="G29" s="40">
        <f t="shared" si="10"/>
        <v>0</v>
      </c>
      <c r="H29" s="40">
        <f t="shared" si="10"/>
        <v>1419</v>
      </c>
      <c r="I29" s="40">
        <f t="shared" si="10"/>
        <v>1837</v>
      </c>
      <c r="J29" s="40">
        <f t="shared" si="10"/>
        <v>3256</v>
      </c>
      <c r="K29" s="70" t="s">
        <v>526</v>
      </c>
    </row>
    <row r="30" spans="1:11" ht="21" thickTop="1" x14ac:dyDescent="0.35"/>
    <row r="39" spans="12:12" x14ac:dyDescent="0.35">
      <c r="L39" s="145" t="s">
        <v>431</v>
      </c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F0"/>
  </sheetPr>
  <dimension ref="A1:K70"/>
  <sheetViews>
    <sheetView rightToLeft="1" view="pageBreakPreview" topLeftCell="A22" zoomScale="90" zoomScaleNormal="75" zoomScaleSheetLayoutView="90" workbookViewId="0">
      <selection activeCell="A33" sqref="A33:K49"/>
    </sheetView>
  </sheetViews>
  <sheetFormatPr defaultColWidth="9.109375" defaultRowHeight="13.2" x14ac:dyDescent="0.25"/>
  <cols>
    <col min="1" max="1" width="27.5546875" style="10" customWidth="1"/>
    <col min="2" max="10" width="11.109375" style="10" customWidth="1"/>
    <col min="11" max="11" width="34.44140625" style="10" customWidth="1"/>
    <col min="12" max="16384" width="9.109375" style="10"/>
  </cols>
  <sheetData>
    <row r="1" spans="1:11" s="9" customFormat="1" ht="29.25" customHeight="1" x14ac:dyDescent="0.65">
      <c r="A1" s="709" t="s">
        <v>781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</row>
    <row r="2" spans="1:11" s="9" customFormat="1" ht="35.25" customHeight="1" x14ac:dyDescent="0.65">
      <c r="A2" s="700" t="s">
        <v>782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55" customFormat="1" ht="15" customHeight="1" thickBot="1" x14ac:dyDescent="0.3">
      <c r="A3" s="390" t="s">
        <v>269</v>
      </c>
      <c r="B3" s="382"/>
      <c r="C3" s="382"/>
      <c r="D3" s="382"/>
      <c r="E3" s="382"/>
      <c r="F3" s="382"/>
      <c r="G3" s="382"/>
      <c r="H3" s="382"/>
      <c r="I3" s="382"/>
      <c r="J3" s="382"/>
      <c r="K3" s="353" t="s">
        <v>629</v>
      </c>
    </row>
    <row r="4" spans="1:11" ht="12.75" customHeight="1" thickTop="1" x14ac:dyDescent="0.25">
      <c r="A4" s="704" t="s">
        <v>14</v>
      </c>
      <c r="B4" s="704" t="s">
        <v>6</v>
      </c>
      <c r="C4" s="704"/>
      <c r="D4" s="704"/>
      <c r="E4" s="704" t="s">
        <v>7</v>
      </c>
      <c r="F4" s="704"/>
      <c r="G4" s="704"/>
      <c r="H4" s="704" t="s">
        <v>236</v>
      </c>
      <c r="I4" s="704"/>
      <c r="J4" s="704"/>
      <c r="K4" s="710" t="s">
        <v>164</v>
      </c>
    </row>
    <row r="5" spans="1:11" ht="14.25" customHeight="1" x14ac:dyDescent="0.25">
      <c r="A5" s="699"/>
      <c r="B5" s="381"/>
      <c r="C5" s="381" t="s">
        <v>448</v>
      </c>
      <c r="D5" s="381"/>
      <c r="E5" s="381"/>
      <c r="F5" s="381" t="s">
        <v>128</v>
      </c>
      <c r="G5" s="381"/>
      <c r="H5" s="381"/>
      <c r="I5" s="381" t="s">
        <v>129</v>
      </c>
      <c r="J5" s="381"/>
      <c r="K5" s="711"/>
    </row>
    <row r="6" spans="1:11" ht="15.75" customHeight="1" x14ac:dyDescent="0.25">
      <c r="A6" s="699"/>
      <c r="B6" s="389" t="s">
        <v>237</v>
      </c>
      <c r="C6" s="164" t="s">
        <v>270</v>
      </c>
      <c r="D6" s="389" t="s">
        <v>243</v>
      </c>
      <c r="E6" s="389" t="s">
        <v>237</v>
      </c>
      <c r="F6" s="164" t="s">
        <v>270</v>
      </c>
      <c r="G6" s="389" t="s">
        <v>243</v>
      </c>
      <c r="H6" s="389" t="s">
        <v>237</v>
      </c>
      <c r="I6" s="164" t="s">
        <v>270</v>
      </c>
      <c r="J6" s="389" t="s">
        <v>243</v>
      </c>
      <c r="K6" s="711"/>
    </row>
    <row r="7" spans="1:11" ht="12" customHeight="1" thickBot="1" x14ac:dyDescent="0.3">
      <c r="A7" s="71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12"/>
    </row>
    <row r="8" spans="1:11" ht="15.6" x14ac:dyDescent="0.3">
      <c r="A8" s="392" t="s">
        <v>9</v>
      </c>
      <c r="B8" s="393"/>
      <c r="C8" s="393"/>
      <c r="D8" s="393"/>
      <c r="E8" s="393"/>
      <c r="F8" s="393"/>
      <c r="G8" s="393"/>
      <c r="H8" s="393"/>
      <c r="I8" s="393"/>
      <c r="J8" s="393"/>
      <c r="K8" s="58" t="s">
        <v>165</v>
      </c>
    </row>
    <row r="9" spans="1:11" ht="15.75" customHeight="1" x14ac:dyDescent="0.25">
      <c r="A9" s="111" t="s">
        <v>16</v>
      </c>
      <c r="B9" s="111">
        <v>82</v>
      </c>
      <c r="C9" s="111">
        <v>95</v>
      </c>
      <c r="D9" s="111">
        <v>177</v>
      </c>
      <c r="E9" s="111">
        <v>0</v>
      </c>
      <c r="F9" s="111">
        <v>0</v>
      </c>
      <c r="G9" s="111">
        <v>0</v>
      </c>
      <c r="H9" s="111">
        <f>SUM(E9+B9)</f>
        <v>82</v>
      </c>
      <c r="I9" s="111">
        <f t="shared" ref="I9:J9" si="0">SUM(F9+C9)</f>
        <v>95</v>
      </c>
      <c r="J9" s="111">
        <f t="shared" si="0"/>
        <v>177</v>
      </c>
      <c r="K9" s="246" t="s">
        <v>173</v>
      </c>
    </row>
    <row r="10" spans="1:11" ht="18.75" customHeight="1" x14ac:dyDescent="0.25">
      <c r="A10" s="444" t="s">
        <v>17</v>
      </c>
      <c r="B10" s="470">
        <v>48</v>
      </c>
      <c r="C10" s="470">
        <v>80</v>
      </c>
      <c r="D10" s="470">
        <f t="shared" ref="D10:D32" si="1">SUM(B10:C10)</f>
        <v>128</v>
      </c>
      <c r="E10" s="220">
        <v>0</v>
      </c>
      <c r="F10" s="220">
        <v>0</v>
      </c>
      <c r="G10" s="220">
        <v>0</v>
      </c>
      <c r="H10" s="220">
        <f t="shared" ref="H10:H31" si="2">SUM(E10+B10)</f>
        <v>48</v>
      </c>
      <c r="I10" s="220">
        <f t="shared" ref="I10:I31" si="3">SUM(F10+C10)</f>
        <v>80</v>
      </c>
      <c r="J10" s="220">
        <f t="shared" ref="J10:J31" si="4">SUM(G10+D10)</f>
        <v>128</v>
      </c>
      <c r="K10" s="272" t="s">
        <v>145</v>
      </c>
    </row>
    <row r="11" spans="1:11" ht="18.75" customHeight="1" x14ac:dyDescent="0.25">
      <c r="A11" s="111" t="s">
        <v>18</v>
      </c>
      <c r="B11" s="111">
        <v>35</v>
      </c>
      <c r="C11" s="111">
        <v>68</v>
      </c>
      <c r="D11" s="111">
        <f t="shared" si="1"/>
        <v>103</v>
      </c>
      <c r="E11" s="111">
        <v>0</v>
      </c>
      <c r="F11" s="111">
        <v>0</v>
      </c>
      <c r="G11" s="111">
        <v>0</v>
      </c>
      <c r="H11" s="111">
        <f t="shared" si="2"/>
        <v>35</v>
      </c>
      <c r="I11" s="111">
        <f t="shared" si="3"/>
        <v>68</v>
      </c>
      <c r="J11" s="111">
        <f t="shared" si="4"/>
        <v>103</v>
      </c>
      <c r="K11" s="246" t="s">
        <v>146</v>
      </c>
    </row>
    <row r="12" spans="1:11" ht="15.75" customHeight="1" x14ac:dyDescent="0.25">
      <c r="A12" s="444" t="s">
        <v>19</v>
      </c>
      <c r="B12" s="470">
        <v>56</v>
      </c>
      <c r="C12" s="470">
        <v>60</v>
      </c>
      <c r="D12" s="470">
        <f t="shared" si="1"/>
        <v>116</v>
      </c>
      <c r="E12" s="220">
        <v>0</v>
      </c>
      <c r="F12" s="220">
        <v>0</v>
      </c>
      <c r="G12" s="220">
        <v>0</v>
      </c>
      <c r="H12" s="220">
        <f t="shared" si="2"/>
        <v>56</v>
      </c>
      <c r="I12" s="220">
        <f t="shared" si="3"/>
        <v>60</v>
      </c>
      <c r="J12" s="220">
        <f t="shared" si="4"/>
        <v>116</v>
      </c>
      <c r="K12" s="272" t="s">
        <v>147</v>
      </c>
    </row>
    <row r="13" spans="1:11" ht="18.75" customHeight="1" x14ac:dyDescent="0.25">
      <c r="A13" s="111" t="s">
        <v>20</v>
      </c>
      <c r="B13" s="111">
        <v>148</v>
      </c>
      <c r="C13" s="111">
        <v>190</v>
      </c>
      <c r="D13" s="111">
        <f t="shared" si="1"/>
        <v>338</v>
      </c>
      <c r="E13" s="111">
        <v>0</v>
      </c>
      <c r="F13" s="111">
        <v>0</v>
      </c>
      <c r="G13" s="111">
        <v>0</v>
      </c>
      <c r="H13" s="111">
        <f t="shared" si="2"/>
        <v>148</v>
      </c>
      <c r="I13" s="111">
        <f t="shared" si="3"/>
        <v>190</v>
      </c>
      <c r="J13" s="111">
        <f t="shared" si="4"/>
        <v>338</v>
      </c>
      <c r="K13" s="246" t="s">
        <v>148</v>
      </c>
    </row>
    <row r="14" spans="1:11" ht="18.75" customHeight="1" x14ac:dyDescent="0.3">
      <c r="A14" s="444" t="s">
        <v>536</v>
      </c>
      <c r="B14" s="470">
        <v>17</v>
      </c>
      <c r="C14" s="470">
        <v>4</v>
      </c>
      <c r="D14" s="470">
        <f t="shared" si="1"/>
        <v>21</v>
      </c>
      <c r="E14" s="470">
        <v>0</v>
      </c>
      <c r="F14" s="470">
        <v>0</v>
      </c>
      <c r="G14" s="470">
        <v>0</v>
      </c>
      <c r="H14" s="469">
        <f t="shared" si="2"/>
        <v>17</v>
      </c>
      <c r="I14" s="469">
        <f t="shared" si="3"/>
        <v>4</v>
      </c>
      <c r="J14" s="469">
        <f t="shared" si="4"/>
        <v>21</v>
      </c>
      <c r="K14" s="287" t="s">
        <v>739</v>
      </c>
    </row>
    <row r="15" spans="1:11" ht="18.75" customHeight="1" x14ac:dyDescent="0.35">
      <c r="A15" s="385" t="s">
        <v>501</v>
      </c>
      <c r="B15" s="391">
        <v>149</v>
      </c>
      <c r="C15" s="391">
        <v>99</v>
      </c>
      <c r="D15" s="469">
        <f t="shared" si="1"/>
        <v>248</v>
      </c>
      <c r="E15" s="469">
        <v>0</v>
      </c>
      <c r="F15" s="469">
        <v>0</v>
      </c>
      <c r="G15" s="469">
        <v>0</v>
      </c>
      <c r="H15" s="469">
        <f t="shared" si="2"/>
        <v>149</v>
      </c>
      <c r="I15" s="469">
        <f t="shared" si="3"/>
        <v>99</v>
      </c>
      <c r="J15" s="469">
        <f t="shared" si="4"/>
        <v>248</v>
      </c>
      <c r="K15" s="506" t="s">
        <v>512</v>
      </c>
    </row>
    <row r="16" spans="1:11" ht="18.75" customHeight="1" x14ac:dyDescent="0.25">
      <c r="A16" s="111" t="s">
        <v>22</v>
      </c>
      <c r="B16" s="111">
        <v>16</v>
      </c>
      <c r="C16" s="111">
        <v>13</v>
      </c>
      <c r="D16" s="469">
        <f t="shared" si="1"/>
        <v>29</v>
      </c>
      <c r="E16" s="469">
        <v>0</v>
      </c>
      <c r="F16" s="469">
        <v>0</v>
      </c>
      <c r="G16" s="469">
        <v>0</v>
      </c>
      <c r="H16" s="469">
        <f t="shared" si="2"/>
        <v>16</v>
      </c>
      <c r="I16" s="469">
        <f t="shared" si="3"/>
        <v>13</v>
      </c>
      <c r="J16" s="469">
        <f t="shared" si="4"/>
        <v>29</v>
      </c>
      <c r="K16" s="384" t="s">
        <v>151</v>
      </c>
    </row>
    <row r="17" spans="1:11" ht="16.5" customHeight="1" x14ac:dyDescent="0.3">
      <c r="A17" s="385" t="s">
        <v>23</v>
      </c>
      <c r="B17" s="391">
        <v>101</v>
      </c>
      <c r="C17" s="391">
        <v>105</v>
      </c>
      <c r="D17" s="469">
        <f t="shared" si="1"/>
        <v>206</v>
      </c>
      <c r="E17" s="469">
        <v>0</v>
      </c>
      <c r="F17" s="469">
        <v>0</v>
      </c>
      <c r="G17" s="469">
        <v>0</v>
      </c>
      <c r="H17" s="469">
        <f t="shared" si="2"/>
        <v>101</v>
      </c>
      <c r="I17" s="469">
        <f t="shared" si="3"/>
        <v>105</v>
      </c>
      <c r="J17" s="469">
        <f t="shared" si="4"/>
        <v>206</v>
      </c>
      <c r="K17" s="27" t="s">
        <v>152</v>
      </c>
    </row>
    <row r="18" spans="1:11" ht="19.5" customHeight="1" x14ac:dyDescent="0.25">
      <c r="A18" s="385" t="s">
        <v>537</v>
      </c>
      <c r="B18" s="391">
        <v>22</v>
      </c>
      <c r="C18" s="391">
        <v>29</v>
      </c>
      <c r="D18" s="469">
        <f t="shared" si="1"/>
        <v>51</v>
      </c>
      <c r="E18" s="469">
        <v>0</v>
      </c>
      <c r="F18" s="469">
        <v>0</v>
      </c>
      <c r="G18" s="469">
        <v>0</v>
      </c>
      <c r="H18" s="469">
        <f t="shared" si="2"/>
        <v>22</v>
      </c>
      <c r="I18" s="469">
        <f t="shared" si="3"/>
        <v>29</v>
      </c>
      <c r="J18" s="469">
        <f t="shared" si="4"/>
        <v>51</v>
      </c>
      <c r="K18" s="425" t="s">
        <v>538</v>
      </c>
    </row>
    <row r="19" spans="1:11" ht="27" customHeight="1" x14ac:dyDescent="0.25">
      <c r="A19" s="444" t="s">
        <v>478</v>
      </c>
      <c r="B19" s="470">
        <v>112</v>
      </c>
      <c r="C19" s="470">
        <v>102</v>
      </c>
      <c r="D19" s="470">
        <f t="shared" si="1"/>
        <v>214</v>
      </c>
      <c r="E19" s="470">
        <v>0</v>
      </c>
      <c r="F19" s="470">
        <v>0</v>
      </c>
      <c r="G19" s="470">
        <v>0</v>
      </c>
      <c r="H19" s="469">
        <f t="shared" si="2"/>
        <v>112</v>
      </c>
      <c r="I19" s="469">
        <f t="shared" si="3"/>
        <v>102</v>
      </c>
      <c r="J19" s="469">
        <f t="shared" si="4"/>
        <v>214</v>
      </c>
      <c r="K19" s="471" t="s">
        <v>515</v>
      </c>
    </row>
    <row r="20" spans="1:11" ht="18.75" customHeight="1" x14ac:dyDescent="0.3">
      <c r="A20" s="385" t="s">
        <v>24</v>
      </c>
      <c r="B20" s="391">
        <v>398</v>
      </c>
      <c r="C20" s="391">
        <v>141</v>
      </c>
      <c r="D20" s="469">
        <f t="shared" si="1"/>
        <v>539</v>
      </c>
      <c r="E20" s="469">
        <v>0</v>
      </c>
      <c r="F20" s="469">
        <v>0</v>
      </c>
      <c r="G20" s="469">
        <v>0</v>
      </c>
      <c r="H20" s="469">
        <f t="shared" si="2"/>
        <v>398</v>
      </c>
      <c r="I20" s="469">
        <f t="shared" si="3"/>
        <v>141</v>
      </c>
      <c r="J20" s="469">
        <f t="shared" si="4"/>
        <v>539</v>
      </c>
      <c r="K20" s="59" t="s">
        <v>167</v>
      </c>
    </row>
    <row r="21" spans="1:11" ht="31.5" customHeight="1" x14ac:dyDescent="0.25">
      <c r="A21" s="385" t="s">
        <v>2</v>
      </c>
      <c r="B21" s="391">
        <v>647</v>
      </c>
      <c r="C21" s="391">
        <v>387</v>
      </c>
      <c r="D21" s="469">
        <f t="shared" si="1"/>
        <v>1034</v>
      </c>
      <c r="E21" s="469">
        <v>0</v>
      </c>
      <c r="F21" s="469">
        <v>0</v>
      </c>
      <c r="G21" s="469">
        <v>0</v>
      </c>
      <c r="H21" s="469">
        <f t="shared" si="2"/>
        <v>647</v>
      </c>
      <c r="I21" s="469">
        <f t="shared" si="3"/>
        <v>387</v>
      </c>
      <c r="J21" s="469">
        <f t="shared" si="4"/>
        <v>1034</v>
      </c>
      <c r="K21" s="95" t="s">
        <v>471</v>
      </c>
    </row>
    <row r="22" spans="1:11" ht="18.75" customHeight="1" x14ac:dyDescent="0.25">
      <c r="A22" s="385" t="s">
        <v>54</v>
      </c>
      <c r="B22" s="391">
        <v>238</v>
      </c>
      <c r="C22" s="391">
        <v>173</v>
      </c>
      <c r="D22" s="469">
        <f t="shared" si="1"/>
        <v>411</v>
      </c>
      <c r="E22" s="469">
        <v>0</v>
      </c>
      <c r="F22" s="469">
        <v>0</v>
      </c>
      <c r="G22" s="469">
        <v>0</v>
      </c>
      <c r="H22" s="469">
        <f t="shared" si="2"/>
        <v>238</v>
      </c>
      <c r="I22" s="469">
        <f t="shared" si="3"/>
        <v>173</v>
      </c>
      <c r="J22" s="469">
        <f t="shared" si="4"/>
        <v>411</v>
      </c>
      <c r="K22" s="95" t="s">
        <v>470</v>
      </c>
    </row>
    <row r="23" spans="1:11" ht="18.75" customHeight="1" x14ac:dyDescent="0.25">
      <c r="A23" s="385" t="s">
        <v>5</v>
      </c>
      <c r="B23" s="391">
        <v>0</v>
      </c>
      <c r="C23" s="391">
        <v>355</v>
      </c>
      <c r="D23" s="469">
        <f t="shared" si="1"/>
        <v>355</v>
      </c>
      <c r="E23" s="469">
        <v>0</v>
      </c>
      <c r="F23" s="469">
        <v>0</v>
      </c>
      <c r="G23" s="469">
        <v>0</v>
      </c>
      <c r="H23" s="469">
        <f t="shared" si="2"/>
        <v>0</v>
      </c>
      <c r="I23" s="469">
        <f t="shared" si="3"/>
        <v>355</v>
      </c>
      <c r="J23" s="469">
        <f t="shared" si="4"/>
        <v>355</v>
      </c>
      <c r="K23" s="398" t="s">
        <v>155</v>
      </c>
    </row>
    <row r="24" spans="1:11" ht="18.75" customHeight="1" x14ac:dyDescent="0.3">
      <c r="A24" s="385" t="s">
        <v>4</v>
      </c>
      <c r="B24" s="391">
        <v>524</v>
      </c>
      <c r="C24" s="391">
        <v>239</v>
      </c>
      <c r="D24" s="469">
        <f t="shared" si="1"/>
        <v>763</v>
      </c>
      <c r="E24" s="469">
        <v>0</v>
      </c>
      <c r="F24" s="469">
        <v>0</v>
      </c>
      <c r="G24" s="469">
        <v>0</v>
      </c>
      <c r="H24" s="469">
        <f t="shared" si="2"/>
        <v>524</v>
      </c>
      <c r="I24" s="469">
        <f t="shared" si="3"/>
        <v>239</v>
      </c>
      <c r="J24" s="469">
        <f t="shared" si="4"/>
        <v>763</v>
      </c>
      <c r="K24" s="27" t="s">
        <v>175</v>
      </c>
    </row>
    <row r="25" spans="1:11" ht="18.75" customHeight="1" x14ac:dyDescent="0.25">
      <c r="A25" s="385" t="s">
        <v>260</v>
      </c>
      <c r="B25" s="391">
        <v>129</v>
      </c>
      <c r="C25" s="391">
        <v>10</v>
      </c>
      <c r="D25" s="469">
        <f t="shared" si="1"/>
        <v>139</v>
      </c>
      <c r="E25" s="469">
        <v>0</v>
      </c>
      <c r="F25" s="469">
        <v>0</v>
      </c>
      <c r="G25" s="469">
        <v>0</v>
      </c>
      <c r="H25" s="469">
        <f t="shared" si="2"/>
        <v>129</v>
      </c>
      <c r="I25" s="469">
        <f t="shared" si="3"/>
        <v>10</v>
      </c>
      <c r="J25" s="469">
        <f t="shared" si="4"/>
        <v>139</v>
      </c>
      <c r="K25" s="169" t="s">
        <v>281</v>
      </c>
    </row>
    <row r="26" spans="1:11" ht="14.25" customHeight="1" x14ac:dyDescent="0.25">
      <c r="A26" s="385" t="s">
        <v>25</v>
      </c>
      <c r="B26" s="391">
        <v>336</v>
      </c>
      <c r="C26" s="391">
        <v>193</v>
      </c>
      <c r="D26" s="469">
        <f t="shared" si="1"/>
        <v>529</v>
      </c>
      <c r="E26" s="469">
        <v>0</v>
      </c>
      <c r="F26" s="469">
        <v>0</v>
      </c>
      <c r="G26" s="469">
        <v>0</v>
      </c>
      <c r="H26" s="469">
        <f t="shared" si="2"/>
        <v>336</v>
      </c>
      <c r="I26" s="469">
        <f t="shared" si="3"/>
        <v>193</v>
      </c>
      <c r="J26" s="469">
        <f t="shared" si="4"/>
        <v>529</v>
      </c>
      <c r="K26" s="352" t="s">
        <v>277</v>
      </c>
    </row>
    <row r="27" spans="1:11" ht="16.5" customHeight="1" x14ac:dyDescent="0.25">
      <c r="A27" s="385" t="s">
        <v>30</v>
      </c>
      <c r="B27" s="391">
        <v>90</v>
      </c>
      <c r="C27" s="391">
        <v>68</v>
      </c>
      <c r="D27" s="469">
        <f t="shared" si="1"/>
        <v>158</v>
      </c>
      <c r="E27" s="469">
        <v>0</v>
      </c>
      <c r="F27" s="469">
        <v>0</v>
      </c>
      <c r="G27" s="469">
        <v>0</v>
      </c>
      <c r="H27" s="469">
        <f t="shared" si="2"/>
        <v>90</v>
      </c>
      <c r="I27" s="469">
        <f t="shared" si="3"/>
        <v>68</v>
      </c>
      <c r="J27" s="469">
        <f t="shared" si="4"/>
        <v>158</v>
      </c>
      <c r="K27" s="406" t="s">
        <v>169</v>
      </c>
    </row>
    <row r="28" spans="1:11" ht="18.75" customHeight="1" x14ac:dyDescent="0.25">
      <c r="A28" s="385" t="s">
        <v>276</v>
      </c>
      <c r="B28" s="391">
        <v>80</v>
      </c>
      <c r="C28" s="391">
        <v>31</v>
      </c>
      <c r="D28" s="469">
        <f t="shared" si="1"/>
        <v>111</v>
      </c>
      <c r="E28" s="469">
        <v>0</v>
      </c>
      <c r="F28" s="469">
        <v>0</v>
      </c>
      <c r="G28" s="469">
        <v>0</v>
      </c>
      <c r="H28" s="469">
        <f t="shared" si="2"/>
        <v>80</v>
      </c>
      <c r="I28" s="469">
        <f t="shared" si="3"/>
        <v>31</v>
      </c>
      <c r="J28" s="469">
        <f t="shared" si="4"/>
        <v>111</v>
      </c>
      <c r="K28" s="398" t="s">
        <v>503</v>
      </c>
    </row>
    <row r="29" spans="1:11" ht="16.5" customHeight="1" x14ac:dyDescent="0.25">
      <c r="A29" s="385" t="s">
        <v>63</v>
      </c>
      <c r="B29" s="391">
        <v>14</v>
      </c>
      <c r="C29" s="391">
        <v>8</v>
      </c>
      <c r="D29" s="469">
        <f t="shared" si="1"/>
        <v>22</v>
      </c>
      <c r="E29" s="469">
        <v>0</v>
      </c>
      <c r="F29" s="469">
        <v>0</v>
      </c>
      <c r="G29" s="469">
        <v>0</v>
      </c>
      <c r="H29" s="469">
        <f t="shared" si="2"/>
        <v>14</v>
      </c>
      <c r="I29" s="469">
        <f t="shared" si="3"/>
        <v>8</v>
      </c>
      <c r="J29" s="469">
        <f t="shared" si="4"/>
        <v>22</v>
      </c>
      <c r="K29" s="398" t="s">
        <v>468</v>
      </c>
    </row>
    <row r="30" spans="1:11" ht="18.75" customHeight="1" x14ac:dyDescent="0.25">
      <c r="A30" s="385" t="s">
        <v>29</v>
      </c>
      <c r="B30" s="391">
        <v>41</v>
      </c>
      <c r="C30" s="391">
        <v>28</v>
      </c>
      <c r="D30" s="469">
        <f t="shared" si="1"/>
        <v>69</v>
      </c>
      <c r="E30" s="469">
        <v>0</v>
      </c>
      <c r="F30" s="469">
        <v>0</v>
      </c>
      <c r="G30" s="469">
        <v>0</v>
      </c>
      <c r="H30" s="469">
        <f t="shared" si="2"/>
        <v>41</v>
      </c>
      <c r="I30" s="469">
        <f t="shared" si="3"/>
        <v>28</v>
      </c>
      <c r="J30" s="469">
        <f t="shared" si="4"/>
        <v>69</v>
      </c>
      <c r="K30" s="398" t="s">
        <v>160</v>
      </c>
    </row>
    <row r="31" spans="1:11" ht="14.25" customHeight="1" x14ac:dyDescent="0.25">
      <c r="A31" s="385" t="s">
        <v>64</v>
      </c>
      <c r="B31" s="391">
        <v>87</v>
      </c>
      <c r="C31" s="391">
        <v>67</v>
      </c>
      <c r="D31" s="469">
        <f t="shared" si="1"/>
        <v>154</v>
      </c>
      <c r="E31" s="469">
        <v>0</v>
      </c>
      <c r="F31" s="469">
        <v>0</v>
      </c>
      <c r="G31" s="469">
        <v>0</v>
      </c>
      <c r="H31" s="469">
        <f t="shared" si="2"/>
        <v>87</v>
      </c>
      <c r="I31" s="469">
        <f t="shared" si="3"/>
        <v>67</v>
      </c>
      <c r="J31" s="469">
        <f t="shared" si="4"/>
        <v>154</v>
      </c>
      <c r="K31" s="401" t="s">
        <v>161</v>
      </c>
    </row>
    <row r="32" spans="1:11" ht="15.75" customHeight="1" thickBot="1" x14ac:dyDescent="0.3">
      <c r="A32" s="443" t="s">
        <v>11</v>
      </c>
      <c r="B32" s="119">
        <f>SUM(B9:B31)</f>
        <v>3370</v>
      </c>
      <c r="C32" s="119">
        <f>SUM(C9:C31)</f>
        <v>2545</v>
      </c>
      <c r="D32" s="119">
        <f t="shared" si="1"/>
        <v>5915</v>
      </c>
      <c r="E32" s="119">
        <v>0</v>
      </c>
      <c r="F32" s="119">
        <v>0</v>
      </c>
      <c r="G32" s="119">
        <v>0</v>
      </c>
      <c r="H32" s="119">
        <f t="shared" ref="H32" si="5">SUM(H9:H31)</f>
        <v>3370</v>
      </c>
      <c r="I32" s="119">
        <f t="shared" ref="I32" si="6">SUM(C32,F32)</f>
        <v>2545</v>
      </c>
      <c r="J32" s="119">
        <f t="shared" ref="J32" si="7">SUM(H32:I32)</f>
        <v>5915</v>
      </c>
      <c r="K32" s="88" t="s">
        <v>162</v>
      </c>
    </row>
    <row r="33" spans="1:11" ht="20.25" customHeight="1" thickTop="1" x14ac:dyDescent="0.25">
      <c r="A33" s="433"/>
      <c r="B33" s="434"/>
      <c r="C33" s="434"/>
      <c r="D33" s="434"/>
      <c r="E33" s="434"/>
      <c r="F33" s="434"/>
      <c r="G33" s="434"/>
      <c r="H33" s="434"/>
      <c r="I33" s="434"/>
      <c r="J33" s="434"/>
      <c r="K33" s="403"/>
    </row>
    <row r="34" spans="1:11" ht="20.25" customHeight="1" thickBot="1" x14ac:dyDescent="0.3">
      <c r="A34" s="411" t="s">
        <v>768</v>
      </c>
      <c r="B34" s="405"/>
      <c r="C34" s="405"/>
      <c r="D34" s="405"/>
      <c r="E34" s="405"/>
      <c r="F34" s="405"/>
      <c r="G34" s="405"/>
      <c r="H34" s="405"/>
      <c r="I34" s="405"/>
      <c r="J34" s="405"/>
      <c r="K34" s="409" t="s">
        <v>769</v>
      </c>
    </row>
    <row r="35" spans="1:11" ht="19.5" customHeight="1" thickTop="1" x14ac:dyDescent="0.25">
      <c r="A35" s="704" t="s">
        <v>14</v>
      </c>
      <c r="B35" s="704" t="s">
        <v>6</v>
      </c>
      <c r="C35" s="704"/>
      <c r="D35" s="704"/>
      <c r="E35" s="704" t="s">
        <v>7</v>
      </c>
      <c r="F35" s="704"/>
      <c r="G35" s="704"/>
      <c r="H35" s="704" t="s">
        <v>236</v>
      </c>
      <c r="I35" s="704"/>
      <c r="J35" s="704"/>
      <c r="K35" s="710" t="s">
        <v>164</v>
      </c>
    </row>
    <row r="36" spans="1:11" ht="19.5" customHeight="1" x14ac:dyDescent="0.25">
      <c r="A36" s="699"/>
      <c r="B36" s="397"/>
      <c r="C36" s="397" t="s">
        <v>448</v>
      </c>
      <c r="D36" s="397"/>
      <c r="E36" s="397"/>
      <c r="F36" s="397" t="s">
        <v>128</v>
      </c>
      <c r="G36" s="397"/>
      <c r="H36" s="397"/>
      <c r="I36" s="397" t="s">
        <v>129</v>
      </c>
      <c r="J36" s="397"/>
      <c r="K36" s="711"/>
    </row>
    <row r="37" spans="1:11" ht="19.5" customHeight="1" x14ac:dyDescent="0.25">
      <c r="A37" s="699"/>
      <c r="B37" s="402" t="s">
        <v>237</v>
      </c>
      <c r="C37" s="164" t="s">
        <v>270</v>
      </c>
      <c r="D37" s="402" t="s">
        <v>243</v>
      </c>
      <c r="E37" s="402" t="s">
        <v>237</v>
      </c>
      <c r="F37" s="164" t="s">
        <v>270</v>
      </c>
      <c r="G37" s="402" t="s">
        <v>243</v>
      </c>
      <c r="H37" s="402" t="s">
        <v>237</v>
      </c>
      <c r="I37" s="164" t="s">
        <v>270</v>
      </c>
      <c r="J37" s="402" t="s">
        <v>243</v>
      </c>
      <c r="K37" s="711"/>
    </row>
    <row r="38" spans="1:11" ht="19.5" customHeight="1" thickBot="1" x14ac:dyDescent="0.3">
      <c r="A38" s="713"/>
      <c r="B38" s="143" t="s">
        <v>240</v>
      </c>
      <c r="C38" s="143" t="s">
        <v>241</v>
      </c>
      <c r="D38" s="143" t="s">
        <v>242</v>
      </c>
      <c r="E38" s="143" t="s">
        <v>240</v>
      </c>
      <c r="F38" s="143" t="s">
        <v>241</v>
      </c>
      <c r="G38" s="143" t="s">
        <v>242</v>
      </c>
      <c r="H38" s="143" t="s">
        <v>240</v>
      </c>
      <c r="I38" s="143" t="s">
        <v>241</v>
      </c>
      <c r="J38" s="143" t="s">
        <v>242</v>
      </c>
      <c r="K38" s="712"/>
    </row>
    <row r="39" spans="1:11" ht="24.75" customHeight="1" x14ac:dyDescent="0.25">
      <c r="A39" s="457" t="s">
        <v>12</v>
      </c>
      <c r="B39" s="197"/>
      <c r="C39" s="197"/>
      <c r="D39" s="197"/>
      <c r="E39" s="197"/>
      <c r="F39" s="197"/>
      <c r="G39" s="197"/>
      <c r="H39" s="197"/>
      <c r="I39" s="197"/>
      <c r="J39" s="197"/>
      <c r="K39" s="222" t="s">
        <v>171</v>
      </c>
    </row>
    <row r="40" spans="1:11" ht="21" customHeight="1" x14ac:dyDescent="0.25">
      <c r="A40" s="111" t="s">
        <v>19</v>
      </c>
      <c r="B40" s="111">
        <v>14</v>
      </c>
      <c r="C40" s="111">
        <v>0</v>
      </c>
      <c r="D40" s="111">
        <v>14</v>
      </c>
      <c r="E40" s="111">
        <v>0</v>
      </c>
      <c r="F40" s="111">
        <v>0</v>
      </c>
      <c r="G40" s="111">
        <v>0</v>
      </c>
      <c r="H40" s="111">
        <f t="shared" ref="H40:H46" si="8">SUM(B40,E40)</f>
        <v>14</v>
      </c>
      <c r="I40" s="111">
        <f t="shared" ref="I40:J46" si="9">SUM(C40,F40)</f>
        <v>0</v>
      </c>
      <c r="J40" s="111">
        <f t="shared" si="9"/>
        <v>14</v>
      </c>
      <c r="K40" s="246" t="s">
        <v>147</v>
      </c>
    </row>
    <row r="41" spans="1:11" ht="34.5" customHeight="1" x14ac:dyDescent="0.25">
      <c r="A41" s="444" t="s">
        <v>478</v>
      </c>
      <c r="B41" s="470">
        <v>24</v>
      </c>
      <c r="C41" s="470">
        <v>8</v>
      </c>
      <c r="D41" s="470">
        <v>32</v>
      </c>
      <c r="E41" s="220">
        <v>0</v>
      </c>
      <c r="F41" s="220">
        <v>0</v>
      </c>
      <c r="G41" s="220">
        <v>0</v>
      </c>
      <c r="H41" s="220">
        <f t="shared" ref="H41" si="10">SUM(B41,E41)</f>
        <v>24</v>
      </c>
      <c r="I41" s="220">
        <f t="shared" ref="I41" si="11">SUM(C41,F41)</f>
        <v>8</v>
      </c>
      <c r="J41" s="220">
        <f t="shared" ref="J41" si="12">SUM(D41,G41)</f>
        <v>32</v>
      </c>
      <c r="K41" s="272" t="s">
        <v>515</v>
      </c>
    </row>
    <row r="42" spans="1:11" ht="24.75" customHeight="1" x14ac:dyDescent="0.25">
      <c r="A42" s="385" t="s">
        <v>24</v>
      </c>
      <c r="B42" s="391">
        <v>278</v>
      </c>
      <c r="C42" s="391">
        <v>77</v>
      </c>
      <c r="D42" s="391">
        <v>355</v>
      </c>
      <c r="E42" s="391">
        <v>0</v>
      </c>
      <c r="F42" s="391">
        <v>0</v>
      </c>
      <c r="G42" s="391">
        <v>0</v>
      </c>
      <c r="H42" s="391">
        <f t="shared" si="8"/>
        <v>278</v>
      </c>
      <c r="I42" s="391">
        <f t="shared" si="9"/>
        <v>77</v>
      </c>
      <c r="J42" s="391">
        <f t="shared" si="9"/>
        <v>355</v>
      </c>
      <c r="K42" s="67" t="s">
        <v>167</v>
      </c>
    </row>
    <row r="43" spans="1:11" ht="30.75" customHeight="1" x14ac:dyDescent="0.25">
      <c r="A43" s="385" t="s">
        <v>2</v>
      </c>
      <c r="B43" s="391">
        <v>101</v>
      </c>
      <c r="C43" s="391">
        <v>83</v>
      </c>
      <c r="D43" s="391">
        <v>184</v>
      </c>
      <c r="E43" s="391">
        <v>0</v>
      </c>
      <c r="F43" s="391">
        <v>0</v>
      </c>
      <c r="G43" s="391">
        <v>0</v>
      </c>
      <c r="H43" s="391">
        <f>SUM(B43,E43)</f>
        <v>101</v>
      </c>
      <c r="I43" s="391">
        <f>SUM(C43,F43)</f>
        <v>83</v>
      </c>
      <c r="J43" s="391">
        <f>SUM(D43,G43)</f>
        <v>184</v>
      </c>
      <c r="K43" s="95" t="s">
        <v>471</v>
      </c>
    </row>
    <row r="44" spans="1:11" ht="21.75" customHeight="1" x14ac:dyDescent="0.25">
      <c r="A44" s="385" t="s">
        <v>502</v>
      </c>
      <c r="B44" s="391">
        <v>2</v>
      </c>
      <c r="C44" s="391">
        <v>0</v>
      </c>
      <c r="D44" s="391">
        <v>2</v>
      </c>
      <c r="E44" s="391">
        <v>0</v>
      </c>
      <c r="F44" s="391">
        <v>0</v>
      </c>
      <c r="G44" s="391">
        <v>0</v>
      </c>
      <c r="H44" s="391">
        <f t="shared" si="8"/>
        <v>2</v>
      </c>
      <c r="I44" s="391">
        <f t="shared" si="9"/>
        <v>0</v>
      </c>
      <c r="J44" s="391">
        <f t="shared" si="9"/>
        <v>2</v>
      </c>
      <c r="K44" s="95" t="s">
        <v>470</v>
      </c>
    </row>
    <row r="45" spans="1:11" ht="19.5" customHeight="1" x14ac:dyDescent="0.3">
      <c r="A45" s="385" t="s">
        <v>25</v>
      </c>
      <c r="B45" s="391">
        <v>100</v>
      </c>
      <c r="C45" s="391">
        <v>31</v>
      </c>
      <c r="D45" s="391">
        <v>131</v>
      </c>
      <c r="E45" s="391">
        <v>0</v>
      </c>
      <c r="F45" s="391">
        <v>0</v>
      </c>
      <c r="G45" s="391">
        <v>0</v>
      </c>
      <c r="H45" s="391">
        <f t="shared" si="8"/>
        <v>100</v>
      </c>
      <c r="I45" s="391">
        <f t="shared" si="9"/>
        <v>31</v>
      </c>
      <c r="J45" s="391">
        <f t="shared" si="9"/>
        <v>131</v>
      </c>
      <c r="K45" s="27" t="s">
        <v>277</v>
      </c>
    </row>
    <row r="46" spans="1:11" ht="19.5" customHeight="1" x14ac:dyDescent="0.25">
      <c r="A46" s="385" t="s">
        <v>64</v>
      </c>
      <c r="B46" s="391">
        <v>60</v>
      </c>
      <c r="C46" s="391">
        <v>19</v>
      </c>
      <c r="D46" s="391">
        <v>79</v>
      </c>
      <c r="E46" s="391">
        <v>0</v>
      </c>
      <c r="F46" s="391">
        <v>0</v>
      </c>
      <c r="G46" s="391">
        <v>0</v>
      </c>
      <c r="H46" s="391">
        <f t="shared" si="8"/>
        <v>60</v>
      </c>
      <c r="I46" s="391">
        <f t="shared" si="9"/>
        <v>19</v>
      </c>
      <c r="J46" s="391">
        <f t="shared" si="9"/>
        <v>79</v>
      </c>
      <c r="K46" s="401" t="s">
        <v>161</v>
      </c>
    </row>
    <row r="47" spans="1:11" ht="19.5" customHeight="1" thickBot="1" x14ac:dyDescent="0.35">
      <c r="A47" s="388" t="s">
        <v>13</v>
      </c>
      <c r="B47" s="218">
        <f>SUM(B40:B46)</f>
        <v>579</v>
      </c>
      <c r="C47" s="218">
        <f t="shared" ref="C47:J47" si="13">SUM(C40:C46)</f>
        <v>218</v>
      </c>
      <c r="D47" s="218">
        <f t="shared" si="13"/>
        <v>797</v>
      </c>
      <c r="E47" s="218">
        <f t="shared" si="13"/>
        <v>0</v>
      </c>
      <c r="F47" s="218">
        <f t="shared" si="13"/>
        <v>0</v>
      </c>
      <c r="G47" s="218">
        <f t="shared" si="13"/>
        <v>0</v>
      </c>
      <c r="H47" s="218">
        <f t="shared" si="13"/>
        <v>579</v>
      </c>
      <c r="I47" s="218">
        <f t="shared" si="13"/>
        <v>218</v>
      </c>
      <c r="J47" s="218">
        <f t="shared" si="13"/>
        <v>797</v>
      </c>
      <c r="K47" s="60" t="s">
        <v>172</v>
      </c>
    </row>
    <row r="48" spans="1:11" ht="19.5" customHeight="1" thickBot="1" x14ac:dyDescent="0.3">
      <c r="A48" s="386" t="s">
        <v>78</v>
      </c>
      <c r="B48" s="248">
        <f>SUM(B47,B32)</f>
        <v>3949</v>
      </c>
      <c r="C48" s="248">
        <f t="shared" ref="C48:J48" si="14">SUM(C47,C32)</f>
        <v>2763</v>
      </c>
      <c r="D48" s="248">
        <f t="shared" si="14"/>
        <v>6712</v>
      </c>
      <c r="E48" s="248">
        <f t="shared" si="14"/>
        <v>0</v>
      </c>
      <c r="F48" s="248">
        <f t="shared" si="14"/>
        <v>0</v>
      </c>
      <c r="G48" s="248">
        <f t="shared" si="14"/>
        <v>0</v>
      </c>
      <c r="H48" s="248">
        <f t="shared" si="14"/>
        <v>3949</v>
      </c>
      <c r="I48" s="248">
        <f t="shared" si="14"/>
        <v>2763</v>
      </c>
      <c r="J48" s="248">
        <f t="shared" si="14"/>
        <v>6712</v>
      </c>
      <c r="K48" s="248" t="s">
        <v>526</v>
      </c>
    </row>
    <row r="49" spans="2:10" ht="16.2" thickTop="1" x14ac:dyDescent="0.3">
      <c r="B49" s="8"/>
      <c r="C49" s="8"/>
      <c r="D49" s="8"/>
      <c r="E49" s="8"/>
      <c r="F49" s="8"/>
      <c r="G49" s="8"/>
      <c r="H49" s="8"/>
      <c r="I49" s="8"/>
      <c r="J49" s="8"/>
    </row>
    <row r="50" spans="2:10" ht="15.6" x14ac:dyDescent="0.3">
      <c r="B50" s="8"/>
      <c r="C50" s="8"/>
      <c r="D50" s="8"/>
      <c r="E50" s="8"/>
      <c r="F50" s="8"/>
      <c r="G50" s="8"/>
      <c r="H50" s="8"/>
      <c r="I50" s="8"/>
      <c r="J50" s="8"/>
    </row>
    <row r="51" spans="2:10" ht="15.6" x14ac:dyDescent="0.3">
      <c r="B51" s="8"/>
      <c r="C51" s="8"/>
      <c r="D51" s="8"/>
      <c r="E51" s="8"/>
      <c r="F51" s="8"/>
      <c r="G51" s="8"/>
      <c r="H51" s="8"/>
      <c r="I51" s="8"/>
      <c r="J51" s="8"/>
    </row>
    <row r="52" spans="2:10" ht="15.6" x14ac:dyDescent="0.3">
      <c r="B52" s="8"/>
      <c r="C52" s="8"/>
      <c r="D52" s="8"/>
      <c r="E52" s="8"/>
      <c r="F52" s="8"/>
      <c r="G52" s="8"/>
      <c r="H52" s="8"/>
      <c r="I52" s="8"/>
      <c r="J52" s="8"/>
    </row>
    <row r="53" spans="2:10" ht="15.6" x14ac:dyDescent="0.3">
      <c r="B53" s="8"/>
      <c r="C53" s="8"/>
      <c r="D53" s="8"/>
      <c r="E53" s="8"/>
      <c r="F53" s="8"/>
      <c r="G53" s="8"/>
      <c r="H53" s="8"/>
      <c r="I53" s="8"/>
      <c r="J53" s="8"/>
    </row>
    <row r="54" spans="2:10" ht="15.6" x14ac:dyDescent="0.3">
      <c r="B54" s="8"/>
      <c r="C54" s="8"/>
      <c r="D54" s="8"/>
      <c r="E54" s="8"/>
      <c r="F54" s="8"/>
      <c r="G54" s="8"/>
      <c r="H54" s="8"/>
      <c r="I54" s="8"/>
      <c r="J54" s="8"/>
    </row>
    <row r="55" spans="2:10" x14ac:dyDescent="0.25">
      <c r="B55" s="11"/>
      <c r="C55" s="11"/>
      <c r="D55" s="11"/>
      <c r="E55" s="11"/>
      <c r="F55" s="11"/>
      <c r="G55" s="11"/>
      <c r="H55" s="11"/>
      <c r="I55" s="11"/>
      <c r="J55" s="11"/>
    </row>
    <row r="56" spans="2:10" x14ac:dyDescent="0.25">
      <c r="B56" s="11"/>
      <c r="C56" s="11"/>
      <c r="D56" s="11"/>
      <c r="E56" s="11"/>
      <c r="F56" s="11"/>
      <c r="G56" s="11"/>
      <c r="H56" s="11"/>
      <c r="I56" s="11"/>
      <c r="J56" s="11"/>
    </row>
    <row r="57" spans="2:10" x14ac:dyDescent="0.25">
      <c r="B57" s="11"/>
      <c r="C57" s="11"/>
      <c r="D57" s="11"/>
      <c r="E57" s="11"/>
      <c r="F57" s="11"/>
      <c r="G57" s="11"/>
      <c r="H57" s="11"/>
      <c r="I57" s="11"/>
      <c r="J57" s="11"/>
    </row>
    <row r="58" spans="2:10" x14ac:dyDescent="0.25">
      <c r="B58" s="11"/>
      <c r="C58" s="11"/>
      <c r="D58" s="11"/>
      <c r="E58" s="11"/>
      <c r="F58" s="11"/>
      <c r="G58" s="11"/>
      <c r="H58" s="11"/>
      <c r="I58" s="11"/>
      <c r="J58" s="11"/>
    </row>
    <row r="59" spans="2:10" x14ac:dyDescent="0.25">
      <c r="B59" s="11"/>
      <c r="C59" s="11"/>
      <c r="D59" s="11"/>
      <c r="E59" s="11"/>
      <c r="F59" s="11"/>
      <c r="G59" s="11"/>
      <c r="H59" s="11"/>
      <c r="I59" s="11"/>
      <c r="J59" s="11"/>
    </row>
    <row r="60" spans="2:10" x14ac:dyDescent="0.25">
      <c r="B60" s="11"/>
      <c r="C60" s="11"/>
      <c r="D60" s="11"/>
      <c r="E60" s="11"/>
      <c r="F60" s="11"/>
      <c r="G60" s="11"/>
      <c r="H60" s="11"/>
      <c r="I60" s="11"/>
      <c r="J60" s="11"/>
    </row>
    <row r="61" spans="2:10" x14ac:dyDescent="0.25">
      <c r="B61" s="11"/>
      <c r="C61" s="11"/>
      <c r="D61" s="11"/>
      <c r="E61" s="11"/>
      <c r="F61" s="11"/>
      <c r="G61" s="11"/>
      <c r="H61" s="11"/>
      <c r="I61" s="11"/>
      <c r="J61" s="11"/>
    </row>
    <row r="62" spans="2:10" x14ac:dyDescent="0.25">
      <c r="B62" s="11"/>
      <c r="C62" s="11"/>
      <c r="D62" s="11"/>
      <c r="E62" s="11"/>
      <c r="F62" s="11"/>
      <c r="G62" s="11"/>
      <c r="H62" s="11"/>
      <c r="I62" s="11"/>
      <c r="J62" s="11"/>
    </row>
    <row r="63" spans="2:10" x14ac:dyDescent="0.25">
      <c r="B63" s="11"/>
      <c r="C63" s="11"/>
      <c r="D63" s="11"/>
      <c r="E63" s="11"/>
      <c r="F63" s="11"/>
      <c r="G63" s="11"/>
      <c r="H63" s="11"/>
      <c r="I63" s="11"/>
      <c r="J63" s="11"/>
    </row>
    <row r="64" spans="2:10" x14ac:dyDescent="0.25">
      <c r="B64" s="11"/>
      <c r="C64" s="11"/>
      <c r="D64" s="11"/>
      <c r="E64" s="11"/>
      <c r="F64" s="11"/>
      <c r="G64" s="11"/>
      <c r="H64" s="11"/>
      <c r="I64" s="11"/>
      <c r="J64" s="11"/>
    </row>
    <row r="65" spans="2:10" x14ac:dyDescent="0.25">
      <c r="B65" s="11"/>
      <c r="C65" s="11"/>
      <c r="D65" s="11"/>
      <c r="E65" s="11"/>
      <c r="F65" s="11"/>
      <c r="G65" s="11"/>
      <c r="H65" s="11"/>
      <c r="I65" s="11"/>
      <c r="J65" s="11"/>
    </row>
    <row r="66" spans="2:10" x14ac:dyDescent="0.25">
      <c r="B66" s="11"/>
      <c r="C66" s="11"/>
      <c r="D66" s="11"/>
      <c r="E66" s="11"/>
      <c r="F66" s="11"/>
      <c r="G66" s="11"/>
      <c r="H66" s="11"/>
      <c r="I66" s="11"/>
      <c r="J66" s="11"/>
    </row>
    <row r="67" spans="2:10" x14ac:dyDescent="0.25">
      <c r="B67" s="11"/>
      <c r="C67" s="11"/>
      <c r="D67" s="11"/>
      <c r="E67" s="11"/>
      <c r="F67" s="11"/>
      <c r="G67" s="11"/>
      <c r="H67" s="11"/>
      <c r="I67" s="11"/>
      <c r="J67" s="11"/>
    </row>
    <row r="68" spans="2:10" x14ac:dyDescent="0.25">
      <c r="B68" s="11"/>
      <c r="C68" s="11"/>
      <c r="D68" s="11"/>
      <c r="E68" s="11"/>
      <c r="F68" s="11"/>
      <c r="G68" s="11"/>
      <c r="H68" s="11"/>
      <c r="I68" s="11"/>
      <c r="J68" s="11"/>
    </row>
    <row r="69" spans="2:10" x14ac:dyDescent="0.25">
      <c r="B69" s="11"/>
      <c r="C69" s="11"/>
      <c r="D69" s="11"/>
      <c r="E69" s="11"/>
      <c r="F69" s="11"/>
      <c r="G69" s="11"/>
      <c r="H69" s="11"/>
      <c r="I69" s="11"/>
      <c r="J69" s="11"/>
    </row>
    <row r="70" spans="2:10" x14ac:dyDescent="0.25">
      <c r="B70" s="11"/>
      <c r="C70" s="11"/>
      <c r="D70" s="11"/>
      <c r="E70" s="11"/>
      <c r="F70" s="11"/>
      <c r="G70" s="11"/>
      <c r="H70" s="11"/>
      <c r="I70" s="11"/>
      <c r="J70" s="11"/>
    </row>
  </sheetData>
  <mergeCells count="12">
    <mergeCell ref="A1:K1"/>
    <mergeCell ref="A2:K2"/>
    <mergeCell ref="A4:A7"/>
    <mergeCell ref="B4:D4"/>
    <mergeCell ref="E4:G4"/>
    <mergeCell ref="H4:J4"/>
    <mergeCell ref="K4:K7"/>
    <mergeCell ref="A35:A38"/>
    <mergeCell ref="B35:D35"/>
    <mergeCell ref="E35:G35"/>
    <mergeCell ref="H35:J35"/>
    <mergeCell ref="K35:K38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K246"/>
  <sheetViews>
    <sheetView rightToLeft="1" view="pageBreakPreview" zoomScale="80" zoomScaleNormal="60" zoomScaleSheetLayoutView="80" workbookViewId="0">
      <selection activeCell="O18" sqref="O18"/>
    </sheetView>
  </sheetViews>
  <sheetFormatPr defaultRowHeight="17.25" customHeight="1" x14ac:dyDescent="0.25"/>
  <cols>
    <col min="1" max="1" width="30.6640625" style="154" customWidth="1"/>
    <col min="2" max="10" width="10.6640625" style="154" customWidth="1"/>
    <col min="11" max="11" width="30.6640625" style="154" customWidth="1"/>
    <col min="12" max="249" width="9.109375" style="154"/>
    <col min="250" max="250" width="26.6640625" style="154" customWidth="1"/>
    <col min="251" max="262" width="9.33203125" style="154" customWidth="1"/>
    <col min="263" max="505" width="9.109375" style="154"/>
    <col min="506" max="506" width="26.6640625" style="154" customWidth="1"/>
    <col min="507" max="518" width="9.33203125" style="154" customWidth="1"/>
    <col min="519" max="761" width="9.109375" style="154"/>
    <col min="762" max="762" width="26.6640625" style="154" customWidth="1"/>
    <col min="763" max="774" width="9.33203125" style="154" customWidth="1"/>
    <col min="775" max="1017" width="9.109375" style="154"/>
    <col min="1018" max="1018" width="26.6640625" style="154" customWidth="1"/>
    <col min="1019" max="1030" width="9.33203125" style="154" customWidth="1"/>
    <col min="1031" max="1273" width="9.109375" style="154"/>
    <col min="1274" max="1274" width="26.6640625" style="154" customWidth="1"/>
    <col min="1275" max="1286" width="9.33203125" style="154" customWidth="1"/>
    <col min="1287" max="1529" width="9.109375" style="154"/>
    <col min="1530" max="1530" width="26.6640625" style="154" customWidth="1"/>
    <col min="1531" max="1542" width="9.33203125" style="154" customWidth="1"/>
    <col min="1543" max="1785" width="9.109375" style="154"/>
    <col min="1786" max="1786" width="26.6640625" style="154" customWidth="1"/>
    <col min="1787" max="1798" width="9.33203125" style="154" customWidth="1"/>
    <col min="1799" max="2041" width="9.109375" style="154"/>
    <col min="2042" max="2042" width="26.6640625" style="154" customWidth="1"/>
    <col min="2043" max="2054" width="9.33203125" style="154" customWidth="1"/>
    <col min="2055" max="2297" width="9.109375" style="154"/>
    <col min="2298" max="2298" width="26.6640625" style="154" customWidth="1"/>
    <col min="2299" max="2310" width="9.33203125" style="154" customWidth="1"/>
    <col min="2311" max="2553" width="9.109375" style="154"/>
    <col min="2554" max="2554" width="26.6640625" style="154" customWidth="1"/>
    <col min="2555" max="2566" width="9.33203125" style="154" customWidth="1"/>
    <col min="2567" max="2809" width="9.109375" style="154"/>
    <col min="2810" max="2810" width="26.6640625" style="154" customWidth="1"/>
    <col min="2811" max="2822" width="9.33203125" style="154" customWidth="1"/>
    <col min="2823" max="3065" width="9.109375" style="154"/>
    <col min="3066" max="3066" width="26.6640625" style="154" customWidth="1"/>
    <col min="3067" max="3078" width="9.33203125" style="154" customWidth="1"/>
    <col min="3079" max="3321" width="9.109375" style="154"/>
    <col min="3322" max="3322" width="26.6640625" style="154" customWidth="1"/>
    <col min="3323" max="3334" width="9.33203125" style="154" customWidth="1"/>
    <col min="3335" max="3577" width="9.109375" style="154"/>
    <col min="3578" max="3578" width="26.6640625" style="154" customWidth="1"/>
    <col min="3579" max="3590" width="9.33203125" style="154" customWidth="1"/>
    <col min="3591" max="3833" width="9.109375" style="154"/>
    <col min="3834" max="3834" width="26.6640625" style="154" customWidth="1"/>
    <col min="3835" max="3846" width="9.33203125" style="154" customWidth="1"/>
    <col min="3847" max="4089" width="9.109375" style="154"/>
    <col min="4090" max="4090" width="26.6640625" style="154" customWidth="1"/>
    <col min="4091" max="4102" width="9.33203125" style="154" customWidth="1"/>
    <col min="4103" max="4345" width="9.109375" style="154"/>
    <col min="4346" max="4346" width="26.6640625" style="154" customWidth="1"/>
    <col min="4347" max="4358" width="9.33203125" style="154" customWidth="1"/>
    <col min="4359" max="4601" width="9.109375" style="154"/>
    <col min="4602" max="4602" width="26.6640625" style="154" customWidth="1"/>
    <col min="4603" max="4614" width="9.33203125" style="154" customWidth="1"/>
    <col min="4615" max="4857" width="9.109375" style="154"/>
    <col min="4858" max="4858" width="26.6640625" style="154" customWidth="1"/>
    <col min="4859" max="4870" width="9.33203125" style="154" customWidth="1"/>
    <col min="4871" max="5113" width="9.109375" style="154"/>
    <col min="5114" max="5114" width="26.6640625" style="154" customWidth="1"/>
    <col min="5115" max="5126" width="9.33203125" style="154" customWidth="1"/>
    <col min="5127" max="5369" width="9.109375" style="154"/>
    <col min="5370" max="5370" width="26.6640625" style="154" customWidth="1"/>
    <col min="5371" max="5382" width="9.33203125" style="154" customWidth="1"/>
    <col min="5383" max="5625" width="9.109375" style="154"/>
    <col min="5626" max="5626" width="26.6640625" style="154" customWidth="1"/>
    <col min="5627" max="5638" width="9.33203125" style="154" customWidth="1"/>
    <col min="5639" max="5881" width="9.109375" style="154"/>
    <col min="5882" max="5882" width="26.6640625" style="154" customWidth="1"/>
    <col min="5883" max="5894" width="9.33203125" style="154" customWidth="1"/>
    <col min="5895" max="6137" width="9.109375" style="154"/>
    <col min="6138" max="6138" width="26.6640625" style="154" customWidth="1"/>
    <col min="6139" max="6150" width="9.33203125" style="154" customWidth="1"/>
    <col min="6151" max="6393" width="9.109375" style="154"/>
    <col min="6394" max="6394" width="26.6640625" style="154" customWidth="1"/>
    <col min="6395" max="6406" width="9.33203125" style="154" customWidth="1"/>
    <col min="6407" max="6649" width="9.109375" style="154"/>
    <col min="6650" max="6650" width="26.6640625" style="154" customWidth="1"/>
    <col min="6651" max="6662" width="9.33203125" style="154" customWidth="1"/>
    <col min="6663" max="6905" width="9.109375" style="154"/>
    <col min="6906" max="6906" width="26.6640625" style="154" customWidth="1"/>
    <col min="6907" max="6918" width="9.33203125" style="154" customWidth="1"/>
    <col min="6919" max="7161" width="9.109375" style="154"/>
    <col min="7162" max="7162" width="26.6640625" style="154" customWidth="1"/>
    <col min="7163" max="7174" width="9.33203125" style="154" customWidth="1"/>
    <col min="7175" max="7417" width="9.109375" style="154"/>
    <col min="7418" max="7418" width="26.6640625" style="154" customWidth="1"/>
    <col min="7419" max="7430" width="9.33203125" style="154" customWidth="1"/>
    <col min="7431" max="7673" width="9.109375" style="154"/>
    <col min="7674" max="7674" width="26.6640625" style="154" customWidth="1"/>
    <col min="7675" max="7686" width="9.33203125" style="154" customWidth="1"/>
    <col min="7687" max="7929" width="9.109375" style="154"/>
    <col min="7930" max="7930" width="26.6640625" style="154" customWidth="1"/>
    <col min="7931" max="7942" width="9.33203125" style="154" customWidth="1"/>
    <col min="7943" max="8185" width="9.109375" style="154"/>
    <col min="8186" max="8186" width="26.6640625" style="154" customWidth="1"/>
    <col min="8187" max="8198" width="9.33203125" style="154" customWidth="1"/>
    <col min="8199" max="8441" width="9.109375" style="154"/>
    <col min="8442" max="8442" width="26.6640625" style="154" customWidth="1"/>
    <col min="8443" max="8454" width="9.33203125" style="154" customWidth="1"/>
    <col min="8455" max="8697" width="9.109375" style="154"/>
    <col min="8698" max="8698" width="26.6640625" style="154" customWidth="1"/>
    <col min="8699" max="8710" width="9.33203125" style="154" customWidth="1"/>
    <col min="8711" max="8953" width="9.109375" style="154"/>
    <col min="8954" max="8954" width="26.6640625" style="154" customWidth="1"/>
    <col min="8955" max="8966" width="9.33203125" style="154" customWidth="1"/>
    <col min="8967" max="9209" width="9.109375" style="154"/>
    <col min="9210" max="9210" width="26.6640625" style="154" customWidth="1"/>
    <col min="9211" max="9222" width="9.33203125" style="154" customWidth="1"/>
    <col min="9223" max="9465" width="9.109375" style="154"/>
    <col min="9466" max="9466" width="26.6640625" style="154" customWidth="1"/>
    <col min="9467" max="9478" width="9.33203125" style="154" customWidth="1"/>
    <col min="9479" max="9721" width="9.109375" style="154"/>
    <col min="9722" max="9722" width="26.6640625" style="154" customWidth="1"/>
    <col min="9723" max="9734" width="9.33203125" style="154" customWidth="1"/>
    <col min="9735" max="9977" width="9.109375" style="154"/>
    <col min="9978" max="9978" width="26.6640625" style="154" customWidth="1"/>
    <col min="9979" max="9990" width="9.33203125" style="154" customWidth="1"/>
    <col min="9991" max="10233" width="9.109375" style="154"/>
    <col min="10234" max="10234" width="26.6640625" style="154" customWidth="1"/>
    <col min="10235" max="10246" width="9.33203125" style="154" customWidth="1"/>
    <col min="10247" max="10489" width="9.109375" style="154"/>
    <col min="10490" max="10490" width="26.6640625" style="154" customWidth="1"/>
    <col min="10491" max="10502" width="9.33203125" style="154" customWidth="1"/>
    <col min="10503" max="10745" width="9.109375" style="154"/>
    <col min="10746" max="10746" width="26.6640625" style="154" customWidth="1"/>
    <col min="10747" max="10758" width="9.33203125" style="154" customWidth="1"/>
    <col min="10759" max="11001" width="9.109375" style="154"/>
    <col min="11002" max="11002" width="26.6640625" style="154" customWidth="1"/>
    <col min="11003" max="11014" width="9.33203125" style="154" customWidth="1"/>
    <col min="11015" max="11257" width="9.109375" style="154"/>
    <col min="11258" max="11258" width="26.6640625" style="154" customWidth="1"/>
    <col min="11259" max="11270" width="9.33203125" style="154" customWidth="1"/>
    <col min="11271" max="11513" width="9.109375" style="154"/>
    <col min="11514" max="11514" width="26.6640625" style="154" customWidth="1"/>
    <col min="11515" max="11526" width="9.33203125" style="154" customWidth="1"/>
    <col min="11527" max="11769" width="9.109375" style="154"/>
    <col min="11770" max="11770" width="26.6640625" style="154" customWidth="1"/>
    <col min="11771" max="11782" width="9.33203125" style="154" customWidth="1"/>
    <col min="11783" max="12025" width="9.109375" style="154"/>
    <col min="12026" max="12026" width="26.6640625" style="154" customWidth="1"/>
    <col min="12027" max="12038" width="9.33203125" style="154" customWidth="1"/>
    <col min="12039" max="12281" width="9.109375" style="154"/>
    <col min="12282" max="12282" width="26.6640625" style="154" customWidth="1"/>
    <col min="12283" max="12294" width="9.33203125" style="154" customWidth="1"/>
    <col min="12295" max="12537" width="9.109375" style="154"/>
    <col min="12538" max="12538" width="26.6640625" style="154" customWidth="1"/>
    <col min="12539" max="12550" width="9.33203125" style="154" customWidth="1"/>
    <col min="12551" max="12793" width="9.109375" style="154"/>
    <col min="12794" max="12794" width="26.6640625" style="154" customWidth="1"/>
    <col min="12795" max="12806" width="9.33203125" style="154" customWidth="1"/>
    <col min="12807" max="13049" width="9.109375" style="154"/>
    <col min="13050" max="13050" width="26.6640625" style="154" customWidth="1"/>
    <col min="13051" max="13062" width="9.33203125" style="154" customWidth="1"/>
    <col min="13063" max="13305" width="9.109375" style="154"/>
    <col min="13306" max="13306" width="26.6640625" style="154" customWidth="1"/>
    <col min="13307" max="13318" width="9.33203125" style="154" customWidth="1"/>
    <col min="13319" max="13561" width="9.109375" style="154"/>
    <col min="13562" max="13562" width="26.6640625" style="154" customWidth="1"/>
    <col min="13563" max="13574" width="9.33203125" style="154" customWidth="1"/>
    <col min="13575" max="13817" width="9.109375" style="154"/>
    <col min="13818" max="13818" width="26.6640625" style="154" customWidth="1"/>
    <col min="13819" max="13830" width="9.33203125" style="154" customWidth="1"/>
    <col min="13831" max="14073" width="9.109375" style="154"/>
    <col min="14074" max="14074" width="26.6640625" style="154" customWidth="1"/>
    <col min="14075" max="14086" width="9.33203125" style="154" customWidth="1"/>
    <col min="14087" max="14329" width="9.109375" style="154"/>
    <col min="14330" max="14330" width="26.6640625" style="154" customWidth="1"/>
    <col min="14331" max="14342" width="9.33203125" style="154" customWidth="1"/>
    <col min="14343" max="14585" width="9.109375" style="154"/>
    <col min="14586" max="14586" width="26.6640625" style="154" customWidth="1"/>
    <col min="14587" max="14598" width="9.33203125" style="154" customWidth="1"/>
    <col min="14599" max="14841" width="9.109375" style="154"/>
    <col min="14842" max="14842" width="26.6640625" style="154" customWidth="1"/>
    <col min="14843" max="14854" width="9.33203125" style="154" customWidth="1"/>
    <col min="14855" max="15097" width="9.109375" style="154"/>
    <col min="15098" max="15098" width="26.6640625" style="154" customWidth="1"/>
    <col min="15099" max="15110" width="9.33203125" style="154" customWidth="1"/>
    <col min="15111" max="15353" width="9.109375" style="154"/>
    <col min="15354" max="15354" width="26.6640625" style="154" customWidth="1"/>
    <col min="15355" max="15366" width="9.33203125" style="154" customWidth="1"/>
    <col min="15367" max="15609" width="9.109375" style="154"/>
    <col min="15610" max="15610" width="26.6640625" style="154" customWidth="1"/>
    <col min="15611" max="15622" width="9.33203125" style="154" customWidth="1"/>
    <col min="15623" max="15865" width="9.109375" style="154"/>
    <col min="15866" max="15866" width="26.6640625" style="154" customWidth="1"/>
    <col min="15867" max="15878" width="9.33203125" style="154" customWidth="1"/>
    <col min="15879" max="16121" width="9.109375" style="154"/>
    <col min="16122" max="16122" width="26.6640625" style="154" customWidth="1"/>
    <col min="16123" max="16134" width="9.33203125" style="154" customWidth="1"/>
    <col min="16135" max="16384" width="9.109375" style="154"/>
  </cols>
  <sheetData>
    <row r="1" spans="1:11" s="151" customFormat="1" ht="28.5" customHeight="1" x14ac:dyDescent="0.65">
      <c r="A1" s="691" t="s">
        <v>784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</row>
    <row r="2" spans="1:11" s="151" customFormat="1" ht="42.75" customHeight="1" x14ac:dyDescent="0.65">
      <c r="A2" s="727" t="s">
        <v>783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</row>
    <row r="3" spans="1:11" s="151" customFormat="1" ht="30.75" customHeight="1" thickBot="1" x14ac:dyDescent="0.7">
      <c r="A3" s="152" t="s">
        <v>630</v>
      </c>
      <c r="B3" s="419"/>
      <c r="C3" s="419"/>
      <c r="D3" s="419"/>
      <c r="E3" s="419"/>
      <c r="F3" s="419"/>
      <c r="G3" s="419"/>
      <c r="H3" s="419"/>
      <c r="I3" s="419"/>
      <c r="J3" s="419"/>
      <c r="K3" s="153" t="s">
        <v>631</v>
      </c>
    </row>
    <row r="4" spans="1:11" ht="17.25" customHeight="1" thickTop="1" x14ac:dyDescent="0.25">
      <c r="A4" s="728" t="s">
        <v>14</v>
      </c>
      <c r="B4" s="728" t="s">
        <v>6</v>
      </c>
      <c r="C4" s="728"/>
      <c r="D4" s="728"/>
      <c r="E4" s="728" t="s">
        <v>7</v>
      </c>
      <c r="F4" s="728"/>
      <c r="G4" s="728"/>
      <c r="H4" s="728" t="s">
        <v>236</v>
      </c>
      <c r="I4" s="728"/>
      <c r="J4" s="728"/>
      <c r="K4" s="730" t="s">
        <v>164</v>
      </c>
    </row>
    <row r="5" spans="1:11" ht="17.25" customHeight="1" x14ac:dyDescent="0.25">
      <c r="A5" s="691"/>
      <c r="B5" s="691" t="s">
        <v>448</v>
      </c>
      <c r="C5" s="691"/>
      <c r="D5" s="691"/>
      <c r="E5" s="691" t="s">
        <v>128</v>
      </c>
      <c r="F5" s="691"/>
      <c r="G5" s="691"/>
      <c r="H5" s="691" t="s">
        <v>129</v>
      </c>
      <c r="I5" s="691"/>
      <c r="J5" s="691"/>
      <c r="K5" s="731"/>
    </row>
    <row r="6" spans="1:11" ht="21.75" customHeight="1" x14ac:dyDescent="0.25">
      <c r="A6" s="691"/>
      <c r="B6" s="419" t="s">
        <v>237</v>
      </c>
      <c r="C6" s="419" t="s">
        <v>270</v>
      </c>
      <c r="D6" s="418" t="s">
        <v>243</v>
      </c>
      <c r="E6" s="419" t="s">
        <v>237</v>
      </c>
      <c r="F6" s="419" t="s">
        <v>270</v>
      </c>
      <c r="G6" s="418" t="s">
        <v>243</v>
      </c>
      <c r="H6" s="419" t="s">
        <v>237</v>
      </c>
      <c r="I6" s="419" t="s">
        <v>270</v>
      </c>
      <c r="J6" s="418" t="s">
        <v>243</v>
      </c>
      <c r="K6" s="731"/>
    </row>
    <row r="7" spans="1:11" ht="21" customHeight="1" thickBot="1" x14ac:dyDescent="0.3">
      <c r="A7" s="729"/>
      <c r="B7" s="420" t="s">
        <v>240</v>
      </c>
      <c r="C7" s="420" t="s">
        <v>241</v>
      </c>
      <c r="D7" s="420" t="s">
        <v>242</v>
      </c>
      <c r="E7" s="420" t="s">
        <v>240</v>
      </c>
      <c r="F7" s="420" t="s">
        <v>241</v>
      </c>
      <c r="G7" s="420" t="s">
        <v>242</v>
      </c>
      <c r="H7" s="420" t="s">
        <v>240</v>
      </c>
      <c r="I7" s="420" t="s">
        <v>241</v>
      </c>
      <c r="J7" s="420" t="s">
        <v>242</v>
      </c>
      <c r="K7" s="732"/>
    </row>
    <row r="8" spans="1:11" ht="25.5" customHeight="1" x14ac:dyDescent="0.25">
      <c r="A8" s="155" t="s">
        <v>282</v>
      </c>
      <c r="B8" s="155"/>
      <c r="C8" s="155"/>
      <c r="D8" s="155"/>
      <c r="E8" s="155"/>
      <c r="F8" s="155"/>
      <c r="G8" s="155"/>
      <c r="H8" s="155"/>
      <c r="I8" s="155"/>
      <c r="J8" s="155"/>
      <c r="K8" s="156" t="s">
        <v>165</v>
      </c>
    </row>
    <row r="9" spans="1:11" ht="30.75" customHeight="1" x14ac:dyDescent="0.25">
      <c r="A9" s="157" t="s">
        <v>539</v>
      </c>
      <c r="B9" s="157">
        <v>52</v>
      </c>
      <c r="C9" s="157">
        <v>34</v>
      </c>
      <c r="D9" s="157">
        <f>SUM(B9:C9)</f>
        <v>86</v>
      </c>
      <c r="E9" s="157">
        <v>0</v>
      </c>
      <c r="F9" s="157">
        <v>0</v>
      </c>
      <c r="G9" s="157">
        <v>0</v>
      </c>
      <c r="H9" s="157">
        <f>SUM(E9,B9)</f>
        <v>52</v>
      </c>
      <c r="I9" s="157">
        <f t="shared" ref="I9:J9" si="0">SUM(F9,C9)</f>
        <v>34</v>
      </c>
      <c r="J9" s="157">
        <f t="shared" si="0"/>
        <v>86</v>
      </c>
      <c r="K9" s="497" t="s">
        <v>572</v>
      </c>
    </row>
    <row r="10" spans="1:11" ht="30.75" customHeight="1" x14ac:dyDescent="0.25">
      <c r="A10" s="157" t="s">
        <v>507</v>
      </c>
      <c r="B10" s="157">
        <v>57</v>
      </c>
      <c r="C10" s="157">
        <v>68</v>
      </c>
      <c r="D10" s="157">
        <f t="shared" ref="D10" si="1">SUM(B10:C10)</f>
        <v>125</v>
      </c>
      <c r="E10" s="157">
        <v>0</v>
      </c>
      <c r="F10" s="157">
        <v>0</v>
      </c>
      <c r="G10" s="157">
        <v>0</v>
      </c>
      <c r="H10" s="157">
        <f>SUM(E10,B10)</f>
        <v>57</v>
      </c>
      <c r="I10" s="157">
        <f t="shared" ref="I10" si="2">SUM(F10,C10)</f>
        <v>68</v>
      </c>
      <c r="J10" s="157">
        <f t="shared" ref="J10" si="3">SUM(G10,D10)</f>
        <v>125</v>
      </c>
      <c r="K10" s="247" t="s">
        <v>508</v>
      </c>
    </row>
    <row r="11" spans="1:11" ht="25.5" customHeight="1" thickBot="1" x14ac:dyDescent="0.3">
      <c r="A11" s="157" t="s">
        <v>11</v>
      </c>
      <c r="B11" s="157">
        <f>SUM(B9:B10)</f>
        <v>109</v>
      </c>
      <c r="C11" s="157">
        <f t="shared" ref="C11:J11" si="4">SUM(C9:C10)</f>
        <v>102</v>
      </c>
      <c r="D11" s="157">
        <f t="shared" si="4"/>
        <v>211</v>
      </c>
      <c r="E11" s="157">
        <f t="shared" si="4"/>
        <v>0</v>
      </c>
      <c r="F11" s="157">
        <f t="shared" si="4"/>
        <v>0</v>
      </c>
      <c r="G11" s="157">
        <f t="shared" si="4"/>
        <v>0</v>
      </c>
      <c r="H11" s="157">
        <f t="shared" si="4"/>
        <v>109</v>
      </c>
      <c r="I11" s="157">
        <f t="shared" si="4"/>
        <v>102</v>
      </c>
      <c r="J11" s="157">
        <f t="shared" si="4"/>
        <v>211</v>
      </c>
      <c r="K11" s="157" t="s">
        <v>162</v>
      </c>
    </row>
    <row r="12" spans="1:11" ht="25.5" customHeight="1" thickBot="1" x14ac:dyDescent="0.3">
      <c r="A12" s="25" t="s">
        <v>78</v>
      </c>
      <c r="B12" s="40">
        <f>SUM(B11)</f>
        <v>109</v>
      </c>
      <c r="C12" s="40">
        <f t="shared" ref="C12:J12" si="5">SUM(C11)</f>
        <v>102</v>
      </c>
      <c r="D12" s="40">
        <f t="shared" si="5"/>
        <v>211</v>
      </c>
      <c r="E12" s="40">
        <f t="shared" si="5"/>
        <v>0</v>
      </c>
      <c r="F12" s="40">
        <f t="shared" si="5"/>
        <v>0</v>
      </c>
      <c r="G12" s="40">
        <f t="shared" si="5"/>
        <v>0</v>
      </c>
      <c r="H12" s="40">
        <f t="shared" si="5"/>
        <v>109</v>
      </c>
      <c r="I12" s="40">
        <f t="shared" si="5"/>
        <v>102</v>
      </c>
      <c r="J12" s="40">
        <f t="shared" si="5"/>
        <v>211</v>
      </c>
      <c r="K12" s="421" t="s">
        <v>526</v>
      </c>
    </row>
    <row r="13" spans="1:11" ht="17.25" customHeight="1" thickTop="1" x14ac:dyDescent="0.25">
      <c r="B13" s="162"/>
      <c r="C13" s="162"/>
      <c r="D13" s="162"/>
      <c r="E13" s="162"/>
      <c r="F13" s="162"/>
      <c r="G13" s="162"/>
      <c r="H13" s="162"/>
      <c r="I13" s="162"/>
      <c r="J13" s="162"/>
      <c r="K13" s="163"/>
    </row>
    <row r="14" spans="1:11" ht="17.25" customHeight="1" x14ac:dyDescent="0.25">
      <c r="B14" s="162"/>
      <c r="C14" s="162"/>
      <c r="D14" s="162"/>
      <c r="E14" s="162"/>
      <c r="F14" s="162"/>
      <c r="G14" s="162"/>
      <c r="H14" s="162"/>
      <c r="I14" s="162"/>
      <c r="J14" s="162"/>
    </row>
    <row r="15" spans="1:11" ht="17.25" customHeight="1" x14ac:dyDescent="0.25">
      <c r="B15" s="162"/>
      <c r="C15" s="162"/>
      <c r="D15" s="162"/>
      <c r="E15" s="162"/>
      <c r="F15" s="162"/>
      <c r="G15" s="162"/>
      <c r="H15" s="162"/>
      <c r="I15" s="162"/>
      <c r="J15" s="162"/>
    </row>
    <row r="16" spans="1:11" ht="17.25" customHeight="1" x14ac:dyDescent="0.25">
      <c r="B16" s="162"/>
      <c r="C16" s="162"/>
      <c r="D16" s="162"/>
      <c r="E16" s="162"/>
      <c r="F16" s="162"/>
      <c r="G16" s="162"/>
      <c r="H16" s="162"/>
      <c r="I16" s="162"/>
      <c r="J16" s="162"/>
    </row>
    <row r="17" spans="2:10" ht="17.25" customHeight="1" x14ac:dyDescent="0.25">
      <c r="B17" s="162"/>
      <c r="C17" s="162"/>
      <c r="D17" s="162"/>
      <c r="E17" s="162"/>
      <c r="F17" s="162"/>
      <c r="G17" s="162"/>
      <c r="H17" s="162"/>
      <c r="I17" s="162"/>
      <c r="J17" s="162"/>
    </row>
    <row r="18" spans="2:10" ht="17.25" customHeight="1" x14ac:dyDescent="0.25">
      <c r="B18" s="162"/>
      <c r="C18" s="162"/>
      <c r="D18" s="162"/>
      <c r="E18" s="162"/>
      <c r="F18" s="162"/>
      <c r="G18" s="162"/>
      <c r="H18" s="162"/>
      <c r="I18" s="162"/>
      <c r="J18" s="162"/>
    </row>
    <row r="19" spans="2:10" ht="17.25" customHeight="1" x14ac:dyDescent="0.25">
      <c r="B19" s="162"/>
      <c r="C19" s="162"/>
      <c r="D19" s="162"/>
      <c r="E19" s="162"/>
      <c r="F19" s="162"/>
      <c r="G19" s="162"/>
      <c r="H19" s="162"/>
      <c r="I19" s="162"/>
      <c r="J19" s="162"/>
    </row>
    <row r="20" spans="2:10" ht="17.25" customHeight="1" x14ac:dyDescent="0.25">
      <c r="B20" s="162"/>
      <c r="C20" s="162"/>
      <c r="D20" s="162"/>
      <c r="E20" s="162"/>
      <c r="F20" s="162"/>
      <c r="G20" s="162"/>
      <c r="H20" s="162"/>
      <c r="I20" s="162"/>
      <c r="J20" s="162"/>
    </row>
    <row r="21" spans="2:10" ht="17.25" customHeight="1" x14ac:dyDescent="0.25">
      <c r="B21" s="162"/>
      <c r="C21" s="162"/>
      <c r="D21" s="162"/>
      <c r="E21" s="162"/>
      <c r="F21" s="162"/>
      <c r="G21" s="162"/>
      <c r="H21" s="162"/>
      <c r="I21" s="162"/>
      <c r="J21" s="162"/>
    </row>
    <row r="22" spans="2:10" ht="17.25" customHeight="1" x14ac:dyDescent="0.25">
      <c r="B22" s="162"/>
      <c r="C22" s="162"/>
      <c r="D22" s="162"/>
      <c r="E22" s="162"/>
      <c r="F22" s="162"/>
      <c r="G22" s="162"/>
      <c r="H22" s="162"/>
      <c r="I22" s="162"/>
      <c r="J22" s="162"/>
    </row>
    <row r="23" spans="2:10" ht="17.25" customHeight="1" x14ac:dyDescent="0.25">
      <c r="B23" s="162"/>
      <c r="C23" s="162"/>
      <c r="D23" s="162"/>
      <c r="E23" s="162"/>
      <c r="F23" s="162"/>
      <c r="G23" s="162"/>
      <c r="H23" s="162"/>
      <c r="I23" s="162"/>
      <c r="J23" s="162"/>
    </row>
    <row r="24" spans="2:10" ht="17.25" customHeight="1" x14ac:dyDescent="0.25">
      <c r="B24" s="162"/>
      <c r="C24" s="162"/>
      <c r="D24" s="162"/>
      <c r="E24" s="162"/>
      <c r="F24" s="162"/>
      <c r="G24" s="162"/>
      <c r="H24" s="162"/>
      <c r="I24" s="162"/>
      <c r="J24" s="162"/>
    </row>
    <row r="25" spans="2:10" ht="17.25" customHeight="1" x14ac:dyDescent="0.25">
      <c r="B25" s="162"/>
      <c r="C25" s="162"/>
      <c r="D25" s="162"/>
      <c r="E25" s="162"/>
      <c r="F25" s="162"/>
      <c r="G25" s="162"/>
      <c r="H25" s="162"/>
      <c r="I25" s="162"/>
      <c r="J25" s="162"/>
    </row>
    <row r="26" spans="2:10" ht="17.25" customHeight="1" x14ac:dyDescent="0.25">
      <c r="B26" s="162"/>
      <c r="C26" s="162"/>
      <c r="D26" s="162"/>
      <c r="E26" s="162"/>
      <c r="F26" s="162"/>
      <c r="G26" s="162"/>
      <c r="H26" s="162"/>
      <c r="I26" s="162"/>
      <c r="J26" s="162"/>
    </row>
    <row r="27" spans="2:10" ht="17.25" customHeight="1" x14ac:dyDescent="0.25">
      <c r="B27" s="162"/>
      <c r="C27" s="162"/>
      <c r="D27" s="162"/>
      <c r="E27" s="162"/>
      <c r="F27" s="162"/>
      <c r="G27" s="162"/>
      <c r="H27" s="162"/>
      <c r="I27" s="162"/>
      <c r="J27" s="162"/>
    </row>
    <row r="28" spans="2:10" ht="17.25" customHeight="1" x14ac:dyDescent="0.25">
      <c r="B28" s="162"/>
      <c r="C28" s="162"/>
      <c r="D28" s="162"/>
      <c r="E28" s="162"/>
      <c r="F28" s="162"/>
      <c r="G28" s="162"/>
      <c r="H28" s="162"/>
      <c r="I28" s="162"/>
      <c r="J28" s="162"/>
    </row>
    <row r="29" spans="2:10" ht="17.25" customHeight="1" x14ac:dyDescent="0.25">
      <c r="B29" s="162"/>
      <c r="C29" s="162"/>
      <c r="D29" s="162"/>
      <c r="E29" s="162"/>
      <c r="F29" s="162"/>
      <c r="G29" s="162"/>
      <c r="H29" s="162"/>
      <c r="I29" s="162"/>
      <c r="J29" s="162"/>
    </row>
    <row r="30" spans="2:10" ht="17.25" customHeight="1" x14ac:dyDescent="0.25">
      <c r="B30" s="162"/>
      <c r="C30" s="162"/>
      <c r="D30" s="162"/>
      <c r="E30" s="162" t="s">
        <v>270</v>
      </c>
      <c r="F30" s="162"/>
      <c r="G30" s="162"/>
      <c r="H30" s="162"/>
      <c r="I30" s="162"/>
      <c r="J30" s="162"/>
    </row>
    <row r="31" spans="2:10" ht="17.25" customHeight="1" x14ac:dyDescent="0.25">
      <c r="B31" s="162"/>
      <c r="C31" s="162"/>
      <c r="D31" s="162"/>
      <c r="E31" s="162"/>
      <c r="F31" s="162"/>
      <c r="G31" s="162"/>
      <c r="H31" s="162"/>
      <c r="I31" s="162"/>
      <c r="J31" s="162"/>
    </row>
    <row r="32" spans="2:10" ht="17.25" customHeight="1" x14ac:dyDescent="0.25">
      <c r="B32" s="162"/>
      <c r="C32" s="162"/>
      <c r="D32" s="162"/>
      <c r="E32" s="162"/>
      <c r="F32" s="162"/>
      <c r="G32" s="162"/>
      <c r="H32" s="162"/>
      <c r="I32" s="162"/>
      <c r="J32" s="162"/>
    </row>
    <row r="33" spans="2:10" ht="17.25" customHeight="1" x14ac:dyDescent="0.25">
      <c r="B33" s="162"/>
      <c r="C33" s="162"/>
      <c r="D33" s="162"/>
      <c r="E33" s="162"/>
      <c r="F33" s="162"/>
      <c r="G33" s="162"/>
      <c r="H33" s="162"/>
      <c r="I33" s="162"/>
      <c r="J33" s="162"/>
    </row>
    <row r="34" spans="2:10" ht="17.25" customHeight="1" x14ac:dyDescent="0.25">
      <c r="B34" s="162"/>
      <c r="C34" s="162"/>
      <c r="D34" s="162"/>
      <c r="E34" s="162"/>
      <c r="F34" s="162"/>
      <c r="G34" s="162"/>
      <c r="H34" s="162"/>
      <c r="I34" s="162"/>
      <c r="J34" s="162"/>
    </row>
    <row r="35" spans="2:10" ht="17.25" customHeight="1" x14ac:dyDescent="0.25">
      <c r="B35" s="162"/>
      <c r="C35" s="162"/>
      <c r="D35" s="162"/>
      <c r="E35" s="162"/>
      <c r="F35" s="162"/>
      <c r="G35" s="162"/>
      <c r="H35" s="162"/>
      <c r="I35" s="162"/>
      <c r="J35" s="162"/>
    </row>
    <row r="36" spans="2:10" ht="17.25" customHeight="1" x14ac:dyDescent="0.25">
      <c r="B36" s="162"/>
      <c r="C36" s="162"/>
      <c r="D36" s="162"/>
      <c r="E36" s="162"/>
      <c r="F36" s="162"/>
      <c r="G36" s="162"/>
      <c r="H36" s="162"/>
      <c r="I36" s="162"/>
      <c r="J36" s="162"/>
    </row>
    <row r="37" spans="2:10" ht="17.25" customHeight="1" x14ac:dyDescent="0.25">
      <c r="B37" s="162"/>
      <c r="C37" s="162"/>
      <c r="D37" s="162"/>
      <c r="E37" s="162"/>
      <c r="F37" s="162"/>
      <c r="G37" s="162"/>
      <c r="H37" s="162"/>
      <c r="I37" s="162"/>
      <c r="J37" s="162"/>
    </row>
    <row r="38" spans="2:10" ht="17.25" customHeight="1" x14ac:dyDescent="0.25">
      <c r="B38" s="162"/>
      <c r="C38" s="162"/>
      <c r="D38" s="162"/>
      <c r="E38" s="162"/>
      <c r="F38" s="162"/>
      <c r="G38" s="162"/>
      <c r="H38" s="162"/>
      <c r="I38" s="162"/>
      <c r="J38" s="162"/>
    </row>
    <row r="39" spans="2:10" ht="17.25" customHeight="1" x14ac:dyDescent="0.25">
      <c r="B39" s="162"/>
      <c r="C39" s="162"/>
      <c r="D39" s="162"/>
      <c r="E39" s="162"/>
      <c r="F39" s="162"/>
      <c r="G39" s="162"/>
      <c r="H39" s="162"/>
      <c r="I39" s="162"/>
      <c r="J39" s="162"/>
    </row>
    <row r="40" spans="2:10" ht="17.25" customHeight="1" x14ac:dyDescent="0.25">
      <c r="B40" s="162"/>
      <c r="C40" s="162"/>
      <c r="D40" s="162"/>
      <c r="E40" s="162"/>
      <c r="F40" s="162"/>
      <c r="G40" s="162"/>
      <c r="H40" s="162"/>
      <c r="I40" s="162"/>
      <c r="J40" s="162"/>
    </row>
    <row r="41" spans="2:10" ht="17.25" customHeight="1" x14ac:dyDescent="0.25">
      <c r="B41" s="162"/>
      <c r="C41" s="162"/>
      <c r="D41" s="162"/>
      <c r="E41" s="162"/>
      <c r="F41" s="162"/>
      <c r="G41" s="162"/>
      <c r="H41" s="162"/>
      <c r="I41" s="162"/>
      <c r="J41" s="162"/>
    </row>
    <row r="42" spans="2:10" ht="17.25" customHeight="1" x14ac:dyDescent="0.25">
      <c r="B42" s="162"/>
      <c r="C42" s="162"/>
      <c r="D42" s="162"/>
      <c r="E42" s="162"/>
      <c r="F42" s="162"/>
      <c r="G42" s="162"/>
      <c r="H42" s="162"/>
      <c r="I42" s="162"/>
      <c r="J42" s="162"/>
    </row>
    <row r="43" spans="2:10" ht="17.25" customHeight="1" x14ac:dyDescent="0.25">
      <c r="B43" s="162"/>
      <c r="C43" s="162"/>
      <c r="D43" s="162"/>
      <c r="E43" s="162"/>
      <c r="F43" s="162"/>
      <c r="G43" s="162"/>
      <c r="H43" s="162"/>
      <c r="I43" s="162"/>
      <c r="J43" s="162"/>
    </row>
    <row r="44" spans="2:10" ht="17.25" customHeight="1" x14ac:dyDescent="0.25">
      <c r="B44" s="162"/>
      <c r="C44" s="162"/>
      <c r="D44" s="162"/>
      <c r="E44" s="162"/>
      <c r="F44" s="162"/>
      <c r="G44" s="162"/>
      <c r="H44" s="162"/>
      <c r="I44" s="162"/>
      <c r="J44" s="162"/>
    </row>
    <row r="45" spans="2:10" ht="17.25" customHeight="1" x14ac:dyDescent="0.25">
      <c r="B45" s="162"/>
      <c r="C45" s="162"/>
      <c r="D45" s="162"/>
      <c r="E45" s="162"/>
      <c r="F45" s="162"/>
      <c r="G45" s="162"/>
      <c r="H45" s="162"/>
      <c r="I45" s="162"/>
      <c r="J45" s="162"/>
    </row>
    <row r="46" spans="2:10" ht="17.25" customHeight="1" x14ac:dyDescent="0.25">
      <c r="B46" s="162"/>
      <c r="C46" s="162"/>
      <c r="D46" s="162"/>
      <c r="E46" s="162"/>
      <c r="F46" s="162"/>
      <c r="G46" s="162"/>
      <c r="H46" s="162"/>
      <c r="I46" s="162"/>
      <c r="J46" s="162"/>
    </row>
    <row r="47" spans="2:10" ht="17.25" customHeight="1" x14ac:dyDescent="0.25">
      <c r="B47" s="162"/>
      <c r="C47" s="162"/>
      <c r="D47" s="162"/>
      <c r="E47" s="162"/>
      <c r="F47" s="162"/>
      <c r="G47" s="162"/>
      <c r="H47" s="162"/>
      <c r="I47" s="162"/>
      <c r="J47" s="162"/>
    </row>
    <row r="48" spans="2:10" ht="17.25" customHeight="1" x14ac:dyDescent="0.25">
      <c r="B48" s="162"/>
      <c r="C48" s="162"/>
      <c r="D48" s="162"/>
      <c r="E48" s="162"/>
      <c r="F48" s="162"/>
      <c r="G48" s="162"/>
      <c r="H48" s="162"/>
      <c r="I48" s="162"/>
      <c r="J48" s="162"/>
    </row>
    <row r="49" spans="2:10" ht="17.25" customHeight="1" x14ac:dyDescent="0.25">
      <c r="B49" s="162"/>
      <c r="C49" s="162"/>
      <c r="D49" s="162"/>
      <c r="E49" s="162"/>
      <c r="F49" s="162"/>
      <c r="G49" s="162"/>
      <c r="H49" s="162"/>
      <c r="I49" s="162"/>
      <c r="J49" s="162"/>
    </row>
    <row r="50" spans="2:10" ht="17.25" customHeight="1" x14ac:dyDescent="0.25">
      <c r="B50" s="162"/>
      <c r="C50" s="162"/>
      <c r="D50" s="162"/>
      <c r="E50" s="162"/>
      <c r="F50" s="162"/>
      <c r="G50" s="162"/>
      <c r="H50" s="162"/>
      <c r="I50" s="162"/>
      <c r="J50" s="162"/>
    </row>
    <row r="51" spans="2:10" ht="17.25" customHeight="1" x14ac:dyDescent="0.25">
      <c r="B51" s="162"/>
      <c r="C51" s="162"/>
      <c r="D51" s="162"/>
      <c r="E51" s="162"/>
      <c r="F51" s="162"/>
      <c r="G51" s="162"/>
      <c r="H51" s="162"/>
      <c r="I51" s="162"/>
      <c r="J51" s="162"/>
    </row>
    <row r="52" spans="2:10" ht="17.25" customHeight="1" x14ac:dyDescent="0.25">
      <c r="B52" s="162"/>
      <c r="C52" s="162"/>
      <c r="D52" s="162"/>
      <c r="E52" s="162"/>
      <c r="F52" s="162"/>
      <c r="G52" s="162"/>
      <c r="H52" s="162"/>
      <c r="I52" s="162"/>
      <c r="J52" s="162"/>
    </row>
    <row r="53" spans="2:10" ht="17.25" customHeight="1" x14ac:dyDescent="0.25">
      <c r="B53" s="162"/>
      <c r="C53" s="162"/>
      <c r="D53" s="162"/>
      <c r="E53" s="162"/>
      <c r="F53" s="162"/>
      <c r="G53" s="162"/>
      <c r="H53" s="162"/>
      <c r="I53" s="162"/>
      <c r="J53" s="162"/>
    </row>
    <row r="54" spans="2:10" ht="17.25" customHeight="1" x14ac:dyDescent="0.25">
      <c r="B54" s="162"/>
      <c r="C54" s="162"/>
      <c r="D54" s="162"/>
      <c r="E54" s="162"/>
      <c r="F54" s="162"/>
      <c r="G54" s="162"/>
      <c r="H54" s="162"/>
      <c r="I54" s="162"/>
      <c r="J54" s="162"/>
    </row>
    <row r="55" spans="2:10" ht="17.25" customHeight="1" x14ac:dyDescent="0.25">
      <c r="B55" s="162"/>
      <c r="C55" s="162"/>
      <c r="D55" s="162"/>
      <c r="E55" s="162"/>
      <c r="F55" s="162"/>
      <c r="G55" s="162"/>
      <c r="H55" s="162"/>
      <c r="I55" s="162"/>
      <c r="J55" s="162"/>
    </row>
    <row r="56" spans="2:10" ht="17.25" customHeight="1" x14ac:dyDescent="0.25">
      <c r="B56" s="162"/>
      <c r="C56" s="162"/>
      <c r="D56" s="162"/>
      <c r="E56" s="162"/>
      <c r="F56" s="162"/>
      <c r="G56" s="162"/>
      <c r="H56" s="162"/>
      <c r="I56" s="162"/>
      <c r="J56" s="162"/>
    </row>
    <row r="57" spans="2:10" ht="17.25" customHeight="1" x14ac:dyDescent="0.25">
      <c r="B57" s="162"/>
      <c r="C57" s="162"/>
      <c r="D57" s="162"/>
      <c r="E57" s="162"/>
      <c r="F57" s="162"/>
      <c r="G57" s="162"/>
      <c r="H57" s="162"/>
      <c r="I57" s="162"/>
      <c r="J57" s="162"/>
    </row>
    <row r="58" spans="2:10" ht="17.25" customHeight="1" x14ac:dyDescent="0.25">
      <c r="B58" s="162"/>
      <c r="C58" s="162"/>
      <c r="D58" s="162"/>
      <c r="E58" s="162"/>
      <c r="F58" s="162"/>
      <c r="G58" s="162"/>
      <c r="H58" s="162"/>
      <c r="I58" s="162"/>
      <c r="J58" s="162"/>
    </row>
    <row r="59" spans="2:10" ht="17.25" customHeight="1" x14ac:dyDescent="0.25">
      <c r="B59" s="162"/>
      <c r="C59" s="162"/>
      <c r="D59" s="162"/>
      <c r="E59" s="162"/>
      <c r="F59" s="162"/>
      <c r="G59" s="162"/>
      <c r="H59" s="162"/>
      <c r="I59" s="162"/>
      <c r="J59" s="162"/>
    </row>
    <row r="60" spans="2:10" ht="17.25" customHeight="1" x14ac:dyDescent="0.25">
      <c r="B60" s="162"/>
      <c r="C60" s="162"/>
      <c r="D60" s="162"/>
      <c r="E60" s="162"/>
      <c r="F60" s="162"/>
      <c r="G60" s="162"/>
      <c r="H60" s="162"/>
      <c r="I60" s="162"/>
      <c r="J60" s="162"/>
    </row>
    <row r="61" spans="2:10" ht="17.25" customHeight="1" x14ac:dyDescent="0.25">
      <c r="B61" s="162"/>
      <c r="C61" s="162"/>
      <c r="D61" s="162"/>
      <c r="E61" s="162"/>
      <c r="F61" s="162"/>
      <c r="G61" s="162"/>
      <c r="H61" s="162"/>
      <c r="I61" s="162"/>
      <c r="J61" s="162"/>
    </row>
    <row r="62" spans="2:10" ht="17.25" customHeight="1" x14ac:dyDescent="0.25">
      <c r="B62" s="162"/>
      <c r="C62" s="162"/>
      <c r="D62" s="162"/>
      <c r="E62" s="162"/>
      <c r="F62" s="162"/>
      <c r="G62" s="162"/>
      <c r="H62" s="162"/>
      <c r="I62" s="162"/>
      <c r="J62" s="162"/>
    </row>
    <row r="63" spans="2:10" ht="17.25" customHeight="1" x14ac:dyDescent="0.25">
      <c r="B63" s="162"/>
      <c r="C63" s="162"/>
      <c r="D63" s="162"/>
      <c r="E63" s="162"/>
      <c r="F63" s="162"/>
      <c r="G63" s="162"/>
      <c r="H63" s="162"/>
      <c r="I63" s="162"/>
      <c r="J63" s="162"/>
    </row>
    <row r="64" spans="2:10" ht="17.25" customHeight="1" x14ac:dyDescent="0.25">
      <c r="B64" s="162"/>
      <c r="C64" s="162"/>
      <c r="D64" s="162"/>
      <c r="E64" s="162"/>
      <c r="F64" s="162"/>
      <c r="G64" s="162"/>
      <c r="H64" s="162"/>
      <c r="I64" s="162"/>
      <c r="J64" s="162"/>
    </row>
    <row r="65" spans="2:10" ht="17.25" customHeight="1" x14ac:dyDescent="0.25">
      <c r="B65" s="162"/>
      <c r="C65" s="162"/>
      <c r="D65" s="162"/>
      <c r="E65" s="162"/>
      <c r="F65" s="162"/>
      <c r="G65" s="162"/>
      <c r="H65" s="162"/>
      <c r="I65" s="162"/>
      <c r="J65" s="162"/>
    </row>
    <row r="66" spans="2:10" ht="17.25" customHeight="1" x14ac:dyDescent="0.25">
      <c r="B66" s="162"/>
      <c r="C66" s="162"/>
      <c r="D66" s="162"/>
      <c r="E66" s="162"/>
      <c r="F66" s="162"/>
      <c r="G66" s="162"/>
      <c r="H66" s="162"/>
      <c r="I66" s="162"/>
      <c r="J66" s="162"/>
    </row>
    <row r="67" spans="2:10" ht="17.25" customHeight="1" x14ac:dyDescent="0.25">
      <c r="B67" s="162"/>
      <c r="C67" s="162"/>
      <c r="D67" s="162"/>
      <c r="E67" s="162"/>
      <c r="F67" s="162"/>
      <c r="G67" s="162"/>
      <c r="H67" s="162"/>
      <c r="I67" s="162"/>
      <c r="J67" s="162"/>
    </row>
    <row r="68" spans="2:10" ht="17.25" customHeight="1" x14ac:dyDescent="0.25">
      <c r="B68" s="162"/>
      <c r="C68" s="162"/>
      <c r="D68" s="162"/>
      <c r="E68" s="162"/>
      <c r="F68" s="162"/>
      <c r="G68" s="162"/>
      <c r="H68" s="162"/>
      <c r="I68" s="162"/>
      <c r="J68" s="162"/>
    </row>
    <row r="69" spans="2:10" ht="17.25" customHeight="1" x14ac:dyDescent="0.25">
      <c r="B69" s="162"/>
      <c r="C69" s="162"/>
      <c r="D69" s="162"/>
      <c r="E69" s="162"/>
      <c r="F69" s="162"/>
      <c r="G69" s="162"/>
      <c r="H69" s="162"/>
      <c r="I69" s="162"/>
      <c r="J69" s="162"/>
    </row>
    <row r="70" spans="2:10" ht="17.25" customHeight="1" x14ac:dyDescent="0.25">
      <c r="B70" s="162"/>
      <c r="C70" s="162"/>
      <c r="D70" s="162"/>
      <c r="E70" s="162"/>
      <c r="F70" s="162"/>
      <c r="G70" s="162"/>
      <c r="H70" s="162"/>
      <c r="I70" s="162"/>
      <c r="J70" s="162"/>
    </row>
    <row r="71" spans="2:10" ht="17.25" customHeight="1" x14ac:dyDescent="0.25">
      <c r="B71" s="162"/>
      <c r="C71" s="162"/>
      <c r="D71" s="162"/>
      <c r="E71" s="162"/>
      <c r="F71" s="162"/>
      <c r="G71" s="162"/>
      <c r="H71" s="162"/>
      <c r="I71" s="162"/>
      <c r="J71" s="162"/>
    </row>
    <row r="72" spans="2:10" ht="17.25" customHeight="1" x14ac:dyDescent="0.25">
      <c r="B72" s="162"/>
      <c r="C72" s="162"/>
      <c r="D72" s="162"/>
      <c r="E72" s="162"/>
      <c r="F72" s="162"/>
      <c r="G72" s="162"/>
      <c r="H72" s="162"/>
      <c r="I72" s="162"/>
      <c r="J72" s="162"/>
    </row>
    <row r="73" spans="2:10" ht="17.25" customHeight="1" x14ac:dyDescent="0.25">
      <c r="B73" s="162"/>
      <c r="C73" s="162"/>
      <c r="D73" s="162"/>
      <c r="E73" s="162"/>
      <c r="F73" s="162"/>
      <c r="G73" s="162"/>
      <c r="H73" s="162"/>
      <c r="I73" s="162"/>
      <c r="J73" s="162"/>
    </row>
    <row r="74" spans="2:10" ht="17.25" customHeight="1" x14ac:dyDescent="0.25">
      <c r="B74" s="162"/>
      <c r="C74" s="162"/>
      <c r="D74" s="162"/>
      <c r="E74" s="162"/>
      <c r="F74" s="162"/>
      <c r="G74" s="162"/>
      <c r="H74" s="162"/>
      <c r="I74" s="162"/>
      <c r="J74" s="162"/>
    </row>
    <row r="75" spans="2:10" ht="17.25" customHeight="1" x14ac:dyDescent="0.25">
      <c r="B75" s="162"/>
      <c r="C75" s="162"/>
      <c r="D75" s="162"/>
      <c r="E75" s="162"/>
      <c r="F75" s="162"/>
      <c r="G75" s="162"/>
      <c r="H75" s="162"/>
      <c r="I75" s="162"/>
      <c r="J75" s="162"/>
    </row>
    <row r="76" spans="2:10" ht="17.25" customHeight="1" x14ac:dyDescent="0.25">
      <c r="B76" s="162"/>
      <c r="C76" s="162"/>
      <c r="D76" s="162"/>
      <c r="E76" s="162"/>
      <c r="F76" s="162"/>
      <c r="G76" s="162"/>
      <c r="H76" s="162"/>
      <c r="I76" s="162"/>
      <c r="J76" s="162"/>
    </row>
    <row r="77" spans="2:10" ht="17.25" customHeight="1" x14ac:dyDescent="0.25">
      <c r="B77" s="162"/>
      <c r="C77" s="162"/>
      <c r="D77" s="162"/>
      <c r="E77" s="162"/>
      <c r="F77" s="162"/>
      <c r="G77" s="162"/>
      <c r="H77" s="162"/>
      <c r="I77" s="162"/>
      <c r="J77" s="162"/>
    </row>
    <row r="78" spans="2:10" ht="17.25" customHeight="1" x14ac:dyDescent="0.25">
      <c r="B78" s="162"/>
      <c r="C78" s="162"/>
      <c r="D78" s="162"/>
      <c r="E78" s="162"/>
      <c r="F78" s="162"/>
      <c r="G78" s="162"/>
      <c r="H78" s="162"/>
      <c r="I78" s="162"/>
      <c r="J78" s="162"/>
    </row>
    <row r="79" spans="2:10" ht="17.25" customHeight="1" x14ac:dyDescent="0.25">
      <c r="B79" s="162"/>
      <c r="C79" s="162"/>
      <c r="D79" s="162"/>
      <c r="E79" s="162"/>
      <c r="F79" s="162"/>
      <c r="G79" s="162"/>
      <c r="H79" s="162"/>
      <c r="I79" s="162"/>
      <c r="J79" s="162"/>
    </row>
    <row r="80" spans="2:10" ht="17.25" customHeight="1" x14ac:dyDescent="0.25">
      <c r="B80" s="162"/>
      <c r="C80" s="162"/>
      <c r="D80" s="162"/>
      <c r="E80" s="162"/>
      <c r="F80" s="162"/>
      <c r="G80" s="162"/>
      <c r="H80" s="162"/>
      <c r="I80" s="162"/>
      <c r="J80" s="162"/>
    </row>
    <row r="81" spans="2:10" ht="17.25" customHeight="1" x14ac:dyDescent="0.25">
      <c r="B81" s="162"/>
      <c r="C81" s="162"/>
      <c r="D81" s="162"/>
      <c r="E81" s="162"/>
      <c r="F81" s="162"/>
      <c r="G81" s="162"/>
      <c r="H81" s="162"/>
      <c r="I81" s="162"/>
      <c r="J81" s="162"/>
    </row>
    <row r="82" spans="2:10" ht="17.25" customHeight="1" x14ac:dyDescent="0.25">
      <c r="B82" s="162"/>
      <c r="C82" s="162"/>
      <c r="D82" s="162"/>
      <c r="E82" s="162"/>
      <c r="F82" s="162"/>
      <c r="G82" s="162"/>
      <c r="H82" s="162"/>
      <c r="I82" s="162"/>
      <c r="J82" s="162"/>
    </row>
    <row r="83" spans="2:10" ht="17.25" customHeight="1" x14ac:dyDescent="0.25">
      <c r="B83" s="162"/>
      <c r="C83" s="162"/>
      <c r="D83" s="162"/>
      <c r="E83" s="162"/>
      <c r="F83" s="162"/>
      <c r="G83" s="162"/>
      <c r="H83" s="162"/>
      <c r="I83" s="162"/>
      <c r="J83" s="162"/>
    </row>
    <row r="84" spans="2:10" ht="17.25" customHeight="1" x14ac:dyDescent="0.25">
      <c r="B84" s="162"/>
      <c r="C84" s="162"/>
      <c r="D84" s="162"/>
      <c r="E84" s="162"/>
      <c r="F84" s="162"/>
      <c r="G84" s="162"/>
      <c r="H84" s="162"/>
      <c r="I84" s="162"/>
      <c r="J84" s="162"/>
    </row>
    <row r="85" spans="2:10" ht="17.25" customHeight="1" x14ac:dyDescent="0.25">
      <c r="B85" s="162"/>
      <c r="C85" s="162"/>
      <c r="D85" s="162"/>
      <c r="E85" s="162"/>
      <c r="F85" s="162"/>
      <c r="G85" s="162"/>
      <c r="H85" s="162"/>
      <c r="I85" s="162"/>
      <c r="J85" s="162"/>
    </row>
    <row r="86" spans="2:10" ht="17.25" customHeight="1" x14ac:dyDescent="0.25">
      <c r="B86" s="162"/>
      <c r="C86" s="162"/>
      <c r="D86" s="162"/>
      <c r="E86" s="162"/>
      <c r="F86" s="162"/>
      <c r="G86" s="162"/>
      <c r="H86" s="162"/>
      <c r="I86" s="162"/>
      <c r="J86" s="162"/>
    </row>
    <row r="87" spans="2:10" ht="17.25" customHeight="1" x14ac:dyDescent="0.25">
      <c r="B87" s="162"/>
      <c r="C87" s="162"/>
      <c r="D87" s="162"/>
      <c r="E87" s="162"/>
      <c r="F87" s="162"/>
      <c r="G87" s="162"/>
      <c r="H87" s="162"/>
      <c r="I87" s="162"/>
      <c r="J87" s="162"/>
    </row>
    <row r="88" spans="2:10" ht="17.25" customHeight="1" x14ac:dyDescent="0.25">
      <c r="B88" s="162"/>
      <c r="C88" s="162"/>
      <c r="D88" s="162"/>
      <c r="E88" s="162"/>
      <c r="F88" s="162"/>
      <c r="G88" s="162"/>
      <c r="H88" s="162"/>
      <c r="I88" s="162"/>
      <c r="J88" s="162"/>
    </row>
    <row r="89" spans="2:10" ht="17.25" customHeight="1" x14ac:dyDescent="0.25">
      <c r="B89" s="162"/>
      <c r="C89" s="162"/>
      <c r="D89" s="162"/>
      <c r="E89" s="162"/>
      <c r="F89" s="162"/>
      <c r="G89" s="162"/>
      <c r="H89" s="162"/>
      <c r="I89" s="162"/>
      <c r="J89" s="162"/>
    </row>
    <row r="90" spans="2:10" ht="17.25" customHeight="1" x14ac:dyDescent="0.25">
      <c r="B90" s="162"/>
      <c r="C90" s="162"/>
      <c r="D90" s="162"/>
      <c r="E90" s="162"/>
      <c r="F90" s="162"/>
      <c r="G90" s="162"/>
      <c r="H90" s="162"/>
      <c r="I90" s="162"/>
      <c r="J90" s="162"/>
    </row>
    <row r="91" spans="2:10" ht="17.25" customHeight="1" x14ac:dyDescent="0.25">
      <c r="B91" s="162"/>
      <c r="C91" s="162"/>
      <c r="D91" s="162"/>
      <c r="E91" s="162"/>
      <c r="F91" s="162"/>
      <c r="G91" s="162"/>
      <c r="H91" s="162"/>
      <c r="I91" s="162"/>
      <c r="J91" s="162"/>
    </row>
    <row r="92" spans="2:10" ht="17.25" customHeight="1" x14ac:dyDescent="0.25">
      <c r="B92" s="162"/>
      <c r="C92" s="162"/>
      <c r="D92" s="162"/>
      <c r="E92" s="162"/>
      <c r="F92" s="162"/>
      <c r="G92" s="162"/>
      <c r="H92" s="162"/>
      <c r="I92" s="162"/>
      <c r="J92" s="162"/>
    </row>
    <row r="93" spans="2:10" ht="17.25" customHeight="1" x14ac:dyDescent="0.25">
      <c r="B93" s="162"/>
      <c r="C93" s="162"/>
      <c r="D93" s="162"/>
      <c r="E93" s="162"/>
      <c r="F93" s="162"/>
      <c r="G93" s="162"/>
      <c r="H93" s="162"/>
      <c r="I93" s="162"/>
      <c r="J93" s="162"/>
    </row>
    <row r="94" spans="2:10" ht="17.25" customHeight="1" x14ac:dyDescent="0.25">
      <c r="B94" s="162"/>
      <c r="C94" s="162"/>
      <c r="D94" s="162"/>
      <c r="E94" s="162"/>
      <c r="F94" s="162"/>
      <c r="G94" s="162"/>
      <c r="H94" s="162"/>
      <c r="I94" s="162"/>
      <c r="J94" s="162"/>
    </row>
    <row r="95" spans="2:10" ht="17.25" customHeight="1" x14ac:dyDescent="0.25">
      <c r="B95" s="162"/>
      <c r="C95" s="162"/>
      <c r="D95" s="162"/>
      <c r="E95" s="162"/>
      <c r="F95" s="162"/>
      <c r="G95" s="162"/>
      <c r="H95" s="162"/>
      <c r="I95" s="162"/>
      <c r="J95" s="162"/>
    </row>
    <row r="96" spans="2:10" ht="17.25" customHeight="1" x14ac:dyDescent="0.25">
      <c r="B96" s="162"/>
      <c r="C96" s="162"/>
      <c r="D96" s="162"/>
      <c r="E96" s="162"/>
      <c r="F96" s="162"/>
      <c r="G96" s="162"/>
      <c r="H96" s="162"/>
      <c r="I96" s="162"/>
      <c r="J96" s="162"/>
    </row>
    <row r="97" spans="2:10" ht="17.25" customHeight="1" x14ac:dyDescent="0.25">
      <c r="B97" s="162"/>
      <c r="C97" s="162"/>
      <c r="D97" s="162"/>
      <c r="E97" s="162"/>
      <c r="F97" s="162"/>
      <c r="G97" s="162"/>
      <c r="H97" s="162"/>
      <c r="I97" s="162"/>
      <c r="J97" s="162"/>
    </row>
    <row r="98" spans="2:10" ht="17.25" customHeight="1" x14ac:dyDescent="0.25">
      <c r="B98" s="162"/>
      <c r="C98" s="162"/>
      <c r="D98" s="162"/>
      <c r="E98" s="162"/>
      <c r="F98" s="162"/>
      <c r="G98" s="162"/>
      <c r="H98" s="162"/>
      <c r="I98" s="162"/>
      <c r="J98" s="162"/>
    </row>
    <row r="99" spans="2:10" ht="17.25" customHeight="1" x14ac:dyDescent="0.25">
      <c r="B99" s="162"/>
      <c r="C99" s="162"/>
      <c r="D99" s="162"/>
      <c r="E99" s="162"/>
      <c r="F99" s="162"/>
      <c r="G99" s="162"/>
      <c r="H99" s="162"/>
      <c r="I99" s="162"/>
      <c r="J99" s="162"/>
    </row>
    <row r="100" spans="2:10" ht="17.25" customHeight="1" x14ac:dyDescent="0.25">
      <c r="B100" s="162"/>
      <c r="C100" s="162"/>
      <c r="D100" s="162"/>
      <c r="E100" s="162"/>
      <c r="F100" s="162"/>
      <c r="G100" s="162"/>
      <c r="H100" s="162"/>
      <c r="I100" s="162"/>
      <c r="J100" s="162"/>
    </row>
    <row r="101" spans="2:10" ht="17.25" customHeight="1" x14ac:dyDescent="0.25">
      <c r="B101" s="162"/>
      <c r="C101" s="162"/>
      <c r="D101" s="162"/>
      <c r="E101" s="162"/>
      <c r="F101" s="162"/>
      <c r="G101" s="162"/>
      <c r="H101" s="162"/>
      <c r="I101" s="162"/>
      <c r="J101" s="162"/>
    </row>
    <row r="102" spans="2:10" ht="17.25" customHeight="1" x14ac:dyDescent="0.25">
      <c r="B102" s="162"/>
      <c r="C102" s="162"/>
      <c r="D102" s="162"/>
      <c r="E102" s="162"/>
      <c r="F102" s="162"/>
      <c r="G102" s="162"/>
      <c r="H102" s="162"/>
      <c r="I102" s="162"/>
      <c r="J102" s="162"/>
    </row>
    <row r="103" spans="2:10" ht="17.25" customHeight="1" x14ac:dyDescent="0.25">
      <c r="B103" s="162"/>
      <c r="C103" s="162"/>
      <c r="D103" s="162"/>
      <c r="E103" s="162"/>
      <c r="F103" s="162"/>
      <c r="G103" s="162"/>
      <c r="H103" s="162"/>
      <c r="I103" s="162"/>
      <c r="J103" s="162"/>
    </row>
    <row r="104" spans="2:10" ht="17.25" customHeight="1" x14ac:dyDescent="0.25">
      <c r="B104" s="162"/>
      <c r="C104" s="162"/>
      <c r="D104" s="162"/>
      <c r="E104" s="162"/>
      <c r="F104" s="162"/>
      <c r="G104" s="162"/>
      <c r="H104" s="162"/>
      <c r="I104" s="162"/>
      <c r="J104" s="162"/>
    </row>
    <row r="105" spans="2:10" ht="17.25" customHeight="1" x14ac:dyDescent="0.25">
      <c r="B105" s="162"/>
      <c r="C105" s="162"/>
      <c r="D105" s="162"/>
      <c r="E105" s="162"/>
      <c r="F105" s="162"/>
      <c r="G105" s="162"/>
      <c r="H105" s="162"/>
      <c r="I105" s="162"/>
      <c r="J105" s="162"/>
    </row>
    <row r="106" spans="2:10" ht="17.25" customHeight="1" x14ac:dyDescent="0.25">
      <c r="B106" s="162"/>
      <c r="C106" s="162"/>
      <c r="D106" s="162"/>
      <c r="E106" s="162"/>
      <c r="F106" s="162"/>
      <c r="G106" s="162"/>
      <c r="H106" s="162"/>
      <c r="I106" s="162"/>
      <c r="J106" s="162"/>
    </row>
    <row r="107" spans="2:10" ht="17.25" customHeight="1" x14ac:dyDescent="0.25"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2:10" ht="17.25" customHeight="1" x14ac:dyDescent="0.25">
      <c r="B108" s="162"/>
      <c r="C108" s="162"/>
      <c r="D108" s="162"/>
      <c r="E108" s="162"/>
      <c r="F108" s="162"/>
      <c r="G108" s="162"/>
      <c r="H108" s="162"/>
      <c r="I108" s="162"/>
      <c r="J108" s="162"/>
    </row>
    <row r="109" spans="2:10" ht="17.25" customHeight="1" x14ac:dyDescent="0.25">
      <c r="B109" s="162"/>
      <c r="C109" s="162"/>
      <c r="D109" s="162"/>
      <c r="E109" s="162"/>
      <c r="F109" s="162"/>
      <c r="G109" s="162"/>
      <c r="H109" s="162"/>
      <c r="I109" s="162"/>
      <c r="J109" s="162"/>
    </row>
    <row r="110" spans="2:10" ht="17.25" customHeight="1" x14ac:dyDescent="0.25">
      <c r="B110" s="162"/>
      <c r="C110" s="162"/>
      <c r="D110" s="162"/>
      <c r="E110" s="162"/>
      <c r="F110" s="162"/>
      <c r="G110" s="162"/>
      <c r="H110" s="162"/>
      <c r="I110" s="162"/>
      <c r="J110" s="162"/>
    </row>
    <row r="111" spans="2:10" ht="17.25" customHeight="1" x14ac:dyDescent="0.25">
      <c r="B111" s="162"/>
      <c r="C111" s="162"/>
      <c r="D111" s="162"/>
      <c r="E111" s="162"/>
      <c r="F111" s="162"/>
      <c r="G111" s="162"/>
      <c r="H111" s="162"/>
      <c r="I111" s="162"/>
      <c r="J111" s="162"/>
    </row>
    <row r="112" spans="2:10" ht="17.25" customHeight="1" x14ac:dyDescent="0.25">
      <c r="B112" s="162"/>
      <c r="C112" s="162"/>
      <c r="D112" s="162"/>
      <c r="E112" s="162"/>
      <c r="F112" s="162"/>
      <c r="G112" s="162"/>
      <c r="H112" s="162"/>
      <c r="I112" s="162"/>
      <c r="J112" s="162"/>
    </row>
    <row r="113" spans="2:10" ht="17.25" customHeight="1" x14ac:dyDescent="0.25">
      <c r="B113" s="162"/>
      <c r="C113" s="162"/>
      <c r="D113" s="162"/>
      <c r="E113" s="162"/>
      <c r="F113" s="162"/>
      <c r="G113" s="162"/>
      <c r="H113" s="162"/>
      <c r="I113" s="162"/>
      <c r="J113" s="162"/>
    </row>
    <row r="114" spans="2:10" ht="17.25" customHeight="1" x14ac:dyDescent="0.25">
      <c r="B114" s="162"/>
      <c r="C114" s="162"/>
      <c r="D114" s="162"/>
      <c r="E114" s="162"/>
      <c r="F114" s="162"/>
      <c r="G114" s="162"/>
      <c r="H114" s="162"/>
      <c r="I114" s="162"/>
      <c r="J114" s="162"/>
    </row>
    <row r="115" spans="2:10" ht="17.25" customHeight="1" x14ac:dyDescent="0.25">
      <c r="B115" s="162"/>
      <c r="C115" s="162"/>
      <c r="D115" s="162"/>
      <c r="E115" s="162"/>
      <c r="F115" s="162"/>
      <c r="G115" s="162"/>
      <c r="H115" s="162"/>
      <c r="I115" s="162"/>
      <c r="J115" s="162"/>
    </row>
    <row r="116" spans="2:10" ht="17.25" customHeight="1" x14ac:dyDescent="0.25">
      <c r="B116" s="162"/>
      <c r="C116" s="162"/>
      <c r="D116" s="162"/>
      <c r="E116" s="162"/>
      <c r="F116" s="162"/>
      <c r="G116" s="162"/>
      <c r="H116" s="162"/>
      <c r="I116" s="162"/>
      <c r="J116" s="162"/>
    </row>
    <row r="117" spans="2:10" ht="17.25" customHeight="1" x14ac:dyDescent="0.25">
      <c r="B117" s="162"/>
      <c r="C117" s="162"/>
      <c r="D117" s="162"/>
      <c r="E117" s="162"/>
      <c r="F117" s="162"/>
      <c r="G117" s="162"/>
      <c r="H117" s="162"/>
      <c r="I117" s="162"/>
      <c r="J117" s="162"/>
    </row>
    <row r="118" spans="2:10" ht="17.25" customHeight="1" x14ac:dyDescent="0.25">
      <c r="B118" s="162"/>
      <c r="C118" s="162"/>
      <c r="D118" s="162"/>
      <c r="E118" s="162"/>
      <c r="F118" s="162"/>
      <c r="G118" s="162"/>
      <c r="H118" s="162"/>
      <c r="I118" s="162"/>
      <c r="J118" s="162"/>
    </row>
    <row r="119" spans="2:10" ht="17.25" customHeight="1" x14ac:dyDescent="0.25">
      <c r="B119" s="162"/>
      <c r="C119" s="162"/>
      <c r="D119" s="162"/>
      <c r="E119" s="162"/>
      <c r="F119" s="162"/>
      <c r="G119" s="162"/>
      <c r="H119" s="162"/>
      <c r="I119" s="162"/>
      <c r="J119" s="162"/>
    </row>
    <row r="120" spans="2:10" ht="17.25" customHeight="1" x14ac:dyDescent="0.25">
      <c r="B120" s="162"/>
      <c r="C120" s="162"/>
      <c r="D120" s="162"/>
      <c r="E120" s="162"/>
      <c r="F120" s="162"/>
      <c r="G120" s="162"/>
      <c r="H120" s="162"/>
      <c r="I120" s="162"/>
      <c r="J120" s="162"/>
    </row>
    <row r="121" spans="2:10" ht="17.25" customHeight="1" x14ac:dyDescent="0.25">
      <c r="B121" s="162"/>
      <c r="C121" s="162"/>
      <c r="D121" s="162"/>
      <c r="E121" s="162"/>
      <c r="F121" s="162"/>
      <c r="G121" s="162"/>
      <c r="H121" s="162"/>
      <c r="I121" s="162"/>
      <c r="J121" s="162"/>
    </row>
    <row r="122" spans="2:10" ht="17.25" customHeight="1" x14ac:dyDescent="0.25">
      <c r="B122" s="162"/>
      <c r="C122" s="162"/>
      <c r="D122" s="162"/>
      <c r="E122" s="162"/>
      <c r="F122" s="162"/>
      <c r="G122" s="162"/>
      <c r="H122" s="162"/>
      <c r="I122" s="162"/>
      <c r="J122" s="162"/>
    </row>
    <row r="123" spans="2:10" ht="17.25" customHeight="1" x14ac:dyDescent="0.25">
      <c r="B123" s="162"/>
      <c r="C123" s="162"/>
      <c r="D123" s="162"/>
      <c r="E123" s="162"/>
      <c r="F123" s="162"/>
      <c r="G123" s="162"/>
      <c r="H123" s="162"/>
      <c r="I123" s="162"/>
      <c r="J123" s="162"/>
    </row>
    <row r="124" spans="2:10" ht="17.25" customHeight="1" x14ac:dyDescent="0.25">
      <c r="B124" s="162"/>
      <c r="C124" s="162"/>
      <c r="D124" s="162"/>
      <c r="E124" s="162"/>
      <c r="F124" s="162"/>
      <c r="G124" s="162"/>
      <c r="H124" s="162"/>
      <c r="I124" s="162"/>
      <c r="J124" s="162"/>
    </row>
    <row r="125" spans="2:10" ht="17.25" customHeight="1" x14ac:dyDescent="0.25">
      <c r="B125" s="162"/>
      <c r="C125" s="162"/>
      <c r="D125" s="162"/>
      <c r="E125" s="162"/>
      <c r="F125" s="162"/>
      <c r="G125" s="162"/>
      <c r="H125" s="162"/>
      <c r="I125" s="162"/>
      <c r="J125" s="162"/>
    </row>
    <row r="126" spans="2:10" ht="17.25" customHeight="1" x14ac:dyDescent="0.25">
      <c r="B126" s="162"/>
      <c r="C126" s="162"/>
      <c r="D126" s="162"/>
      <c r="E126" s="162"/>
      <c r="F126" s="162"/>
      <c r="G126" s="162"/>
      <c r="H126" s="162"/>
      <c r="I126" s="162"/>
      <c r="J126" s="162"/>
    </row>
    <row r="127" spans="2:10" ht="17.25" customHeight="1" x14ac:dyDescent="0.25">
      <c r="B127" s="162"/>
      <c r="C127" s="162"/>
      <c r="D127" s="162"/>
      <c r="E127" s="162"/>
      <c r="F127" s="162"/>
      <c r="G127" s="162"/>
      <c r="H127" s="162"/>
      <c r="I127" s="162"/>
      <c r="J127" s="162"/>
    </row>
    <row r="128" spans="2:10" ht="17.25" customHeight="1" x14ac:dyDescent="0.25">
      <c r="B128" s="162"/>
      <c r="C128" s="162"/>
      <c r="D128" s="162"/>
      <c r="E128" s="162"/>
      <c r="F128" s="162"/>
      <c r="G128" s="162"/>
      <c r="H128" s="162"/>
      <c r="I128" s="162"/>
      <c r="J128" s="162"/>
    </row>
    <row r="129" spans="2:10" ht="17.25" customHeight="1" x14ac:dyDescent="0.25">
      <c r="B129" s="162"/>
      <c r="C129" s="162"/>
      <c r="D129" s="162"/>
      <c r="E129" s="162"/>
      <c r="F129" s="162"/>
      <c r="G129" s="162"/>
      <c r="H129" s="162"/>
      <c r="I129" s="162"/>
      <c r="J129" s="162"/>
    </row>
    <row r="130" spans="2:10" ht="17.25" customHeight="1" x14ac:dyDescent="0.25">
      <c r="B130" s="162"/>
      <c r="C130" s="162"/>
      <c r="D130" s="162"/>
      <c r="E130" s="162"/>
      <c r="F130" s="162"/>
      <c r="G130" s="162"/>
      <c r="H130" s="162"/>
      <c r="I130" s="162"/>
      <c r="J130" s="162"/>
    </row>
    <row r="131" spans="2:10" ht="17.25" customHeight="1" x14ac:dyDescent="0.25">
      <c r="B131" s="162"/>
      <c r="C131" s="162"/>
      <c r="D131" s="162"/>
      <c r="E131" s="162"/>
      <c r="F131" s="162"/>
      <c r="G131" s="162"/>
      <c r="H131" s="162"/>
      <c r="I131" s="162"/>
      <c r="J131" s="162"/>
    </row>
    <row r="132" spans="2:10" ht="17.25" customHeight="1" x14ac:dyDescent="0.25">
      <c r="B132" s="162"/>
      <c r="C132" s="162"/>
      <c r="D132" s="162"/>
      <c r="E132" s="162"/>
      <c r="F132" s="162"/>
      <c r="G132" s="162"/>
      <c r="H132" s="162"/>
      <c r="I132" s="162"/>
      <c r="J132" s="162"/>
    </row>
    <row r="133" spans="2:10" ht="17.25" customHeight="1" x14ac:dyDescent="0.25">
      <c r="B133" s="162"/>
      <c r="C133" s="162"/>
      <c r="D133" s="162"/>
      <c r="E133" s="162"/>
      <c r="F133" s="162"/>
      <c r="G133" s="162"/>
      <c r="H133" s="162"/>
      <c r="I133" s="162"/>
      <c r="J133" s="162"/>
    </row>
    <row r="134" spans="2:10" ht="17.25" customHeight="1" x14ac:dyDescent="0.25">
      <c r="B134" s="162"/>
      <c r="C134" s="162"/>
      <c r="D134" s="162"/>
      <c r="E134" s="162"/>
      <c r="F134" s="162"/>
      <c r="G134" s="162"/>
      <c r="H134" s="162"/>
      <c r="I134" s="162"/>
      <c r="J134" s="162"/>
    </row>
    <row r="135" spans="2:10" ht="17.25" customHeight="1" x14ac:dyDescent="0.25">
      <c r="B135" s="162"/>
      <c r="C135" s="162"/>
      <c r="D135" s="162"/>
      <c r="E135" s="162"/>
      <c r="F135" s="162"/>
      <c r="G135" s="162"/>
      <c r="H135" s="162"/>
      <c r="I135" s="162"/>
      <c r="J135" s="162"/>
    </row>
    <row r="136" spans="2:10" ht="17.25" customHeight="1" x14ac:dyDescent="0.25">
      <c r="B136" s="162"/>
      <c r="C136" s="162"/>
      <c r="D136" s="162"/>
      <c r="E136" s="162"/>
      <c r="F136" s="162"/>
      <c r="G136" s="162"/>
      <c r="H136" s="162"/>
      <c r="I136" s="162"/>
      <c r="J136" s="162"/>
    </row>
    <row r="137" spans="2:10" ht="17.25" customHeight="1" x14ac:dyDescent="0.25">
      <c r="B137" s="162"/>
      <c r="C137" s="162"/>
      <c r="D137" s="162"/>
      <c r="E137" s="162"/>
      <c r="F137" s="162"/>
      <c r="G137" s="162"/>
      <c r="H137" s="162"/>
      <c r="I137" s="162"/>
      <c r="J137" s="162"/>
    </row>
    <row r="138" spans="2:10" ht="17.25" customHeight="1" x14ac:dyDescent="0.25">
      <c r="B138" s="162"/>
      <c r="C138" s="162"/>
      <c r="D138" s="162"/>
      <c r="E138" s="162"/>
      <c r="F138" s="162"/>
      <c r="G138" s="162"/>
      <c r="H138" s="162"/>
      <c r="I138" s="162"/>
      <c r="J138" s="162"/>
    </row>
    <row r="139" spans="2:10" ht="17.25" customHeight="1" x14ac:dyDescent="0.25"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2:10" ht="17.25" customHeight="1" x14ac:dyDescent="0.25"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2:10" ht="17.25" customHeight="1" x14ac:dyDescent="0.25"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2:10" ht="17.25" customHeight="1" x14ac:dyDescent="0.25">
      <c r="B142" s="162"/>
      <c r="C142" s="162"/>
      <c r="D142" s="162"/>
      <c r="E142" s="162"/>
      <c r="F142" s="162"/>
      <c r="G142" s="162"/>
      <c r="H142" s="162"/>
      <c r="I142" s="162"/>
      <c r="J142" s="162"/>
    </row>
    <row r="143" spans="2:10" ht="17.25" customHeight="1" x14ac:dyDescent="0.25">
      <c r="B143" s="162"/>
      <c r="C143" s="162"/>
      <c r="D143" s="162"/>
      <c r="E143" s="162"/>
      <c r="F143" s="162"/>
      <c r="G143" s="162"/>
      <c r="H143" s="162"/>
      <c r="I143" s="162"/>
      <c r="J143" s="162"/>
    </row>
    <row r="144" spans="2:10" ht="17.25" customHeight="1" x14ac:dyDescent="0.25">
      <c r="B144" s="162"/>
      <c r="C144" s="162"/>
      <c r="D144" s="162"/>
      <c r="E144" s="162"/>
      <c r="F144" s="162"/>
      <c r="G144" s="162"/>
      <c r="H144" s="162"/>
      <c r="I144" s="162"/>
      <c r="J144" s="162"/>
    </row>
    <row r="145" spans="2:10" ht="17.25" customHeight="1" x14ac:dyDescent="0.25">
      <c r="B145" s="162"/>
      <c r="C145" s="162"/>
      <c r="D145" s="162"/>
      <c r="E145" s="162"/>
      <c r="F145" s="162"/>
      <c r="G145" s="162"/>
      <c r="H145" s="162"/>
      <c r="I145" s="162"/>
      <c r="J145" s="162"/>
    </row>
    <row r="146" spans="2:10" ht="17.25" customHeight="1" x14ac:dyDescent="0.25">
      <c r="B146" s="162"/>
      <c r="C146" s="162"/>
      <c r="D146" s="162"/>
      <c r="E146" s="162"/>
      <c r="F146" s="162"/>
      <c r="G146" s="162"/>
      <c r="H146" s="162"/>
      <c r="I146" s="162"/>
      <c r="J146" s="162"/>
    </row>
    <row r="147" spans="2:10" ht="17.25" customHeight="1" x14ac:dyDescent="0.25">
      <c r="B147" s="162"/>
      <c r="C147" s="162"/>
      <c r="D147" s="162"/>
      <c r="E147" s="162"/>
      <c r="F147" s="162"/>
      <c r="G147" s="162"/>
      <c r="H147" s="162"/>
      <c r="I147" s="162"/>
      <c r="J147" s="162"/>
    </row>
    <row r="148" spans="2:10" ht="17.25" customHeight="1" x14ac:dyDescent="0.25">
      <c r="B148" s="162"/>
      <c r="C148" s="162"/>
      <c r="D148" s="162"/>
      <c r="E148" s="162"/>
      <c r="F148" s="162"/>
      <c r="G148" s="162"/>
      <c r="H148" s="162"/>
      <c r="I148" s="162"/>
      <c r="J148" s="162"/>
    </row>
    <row r="149" spans="2:10" ht="17.25" customHeight="1" x14ac:dyDescent="0.25">
      <c r="B149" s="162"/>
      <c r="C149" s="162"/>
      <c r="D149" s="162"/>
      <c r="E149" s="162"/>
      <c r="F149" s="162"/>
      <c r="G149" s="162"/>
      <c r="H149" s="162"/>
      <c r="I149" s="162"/>
      <c r="J149" s="162"/>
    </row>
    <row r="150" spans="2:10" ht="17.25" customHeight="1" x14ac:dyDescent="0.25">
      <c r="B150" s="162"/>
      <c r="C150" s="162"/>
      <c r="D150" s="162"/>
      <c r="E150" s="162"/>
      <c r="F150" s="162"/>
      <c r="G150" s="162"/>
      <c r="H150" s="162"/>
      <c r="I150" s="162"/>
      <c r="J150" s="162"/>
    </row>
    <row r="151" spans="2:10" ht="17.25" customHeight="1" x14ac:dyDescent="0.25">
      <c r="B151" s="162"/>
      <c r="C151" s="162"/>
      <c r="D151" s="162"/>
      <c r="E151" s="162"/>
      <c r="F151" s="162"/>
      <c r="G151" s="162"/>
      <c r="H151" s="162"/>
      <c r="I151" s="162"/>
      <c r="J151" s="162"/>
    </row>
    <row r="152" spans="2:10" ht="17.25" customHeight="1" x14ac:dyDescent="0.25">
      <c r="B152" s="162"/>
      <c r="C152" s="162"/>
      <c r="D152" s="162"/>
      <c r="E152" s="162"/>
      <c r="F152" s="162"/>
      <c r="G152" s="162"/>
      <c r="H152" s="162"/>
      <c r="I152" s="162"/>
      <c r="J152" s="162"/>
    </row>
    <row r="153" spans="2:10" ht="17.25" customHeight="1" x14ac:dyDescent="0.25">
      <c r="B153" s="162"/>
      <c r="C153" s="162"/>
      <c r="D153" s="162"/>
      <c r="E153" s="162"/>
      <c r="F153" s="162"/>
      <c r="G153" s="162"/>
      <c r="H153" s="162"/>
      <c r="I153" s="162"/>
      <c r="J153" s="162"/>
    </row>
    <row r="154" spans="2:10" ht="17.25" customHeight="1" x14ac:dyDescent="0.25">
      <c r="B154" s="162"/>
      <c r="C154" s="162"/>
      <c r="D154" s="162"/>
      <c r="E154" s="162"/>
      <c r="F154" s="162"/>
      <c r="G154" s="162"/>
      <c r="H154" s="162"/>
      <c r="I154" s="162"/>
      <c r="J154" s="162"/>
    </row>
    <row r="155" spans="2:10" ht="17.25" customHeight="1" x14ac:dyDescent="0.25">
      <c r="B155" s="162"/>
      <c r="C155" s="162"/>
      <c r="D155" s="162"/>
      <c r="E155" s="162"/>
      <c r="F155" s="162"/>
      <c r="G155" s="162"/>
      <c r="H155" s="162"/>
      <c r="I155" s="162"/>
      <c r="J155" s="162"/>
    </row>
    <row r="156" spans="2:10" ht="17.25" customHeight="1" x14ac:dyDescent="0.25">
      <c r="B156" s="162"/>
      <c r="C156" s="162"/>
      <c r="D156" s="162"/>
      <c r="E156" s="162"/>
      <c r="F156" s="162"/>
      <c r="G156" s="162"/>
      <c r="H156" s="162"/>
      <c r="I156" s="162"/>
      <c r="J156" s="162"/>
    </row>
    <row r="157" spans="2:10" ht="17.25" customHeight="1" x14ac:dyDescent="0.25">
      <c r="B157" s="162"/>
      <c r="C157" s="162"/>
      <c r="D157" s="162"/>
      <c r="E157" s="162"/>
      <c r="F157" s="162"/>
      <c r="G157" s="162"/>
      <c r="H157" s="162"/>
      <c r="I157" s="162"/>
      <c r="J157" s="162"/>
    </row>
    <row r="158" spans="2:10" ht="17.25" customHeight="1" x14ac:dyDescent="0.25">
      <c r="B158" s="162"/>
      <c r="C158" s="162"/>
      <c r="D158" s="162"/>
      <c r="E158" s="162"/>
      <c r="F158" s="162"/>
      <c r="G158" s="162"/>
      <c r="H158" s="162"/>
      <c r="I158" s="162"/>
      <c r="J158" s="162"/>
    </row>
    <row r="159" spans="2:10" ht="17.25" customHeight="1" x14ac:dyDescent="0.25">
      <c r="B159" s="162"/>
      <c r="C159" s="162"/>
      <c r="D159" s="162"/>
      <c r="E159" s="162"/>
      <c r="F159" s="162"/>
      <c r="G159" s="162"/>
      <c r="H159" s="162"/>
      <c r="I159" s="162"/>
      <c r="J159" s="162"/>
    </row>
    <row r="160" spans="2:10" ht="17.25" customHeight="1" x14ac:dyDescent="0.25">
      <c r="B160" s="162"/>
      <c r="C160" s="162"/>
      <c r="D160" s="162"/>
      <c r="E160" s="162"/>
      <c r="F160" s="162"/>
      <c r="G160" s="162"/>
      <c r="H160" s="162"/>
      <c r="I160" s="162"/>
      <c r="J160" s="162"/>
    </row>
    <row r="161" spans="2:10" ht="17.25" customHeight="1" x14ac:dyDescent="0.25">
      <c r="B161" s="162"/>
      <c r="C161" s="162"/>
      <c r="D161" s="162"/>
      <c r="E161" s="162"/>
      <c r="F161" s="162"/>
      <c r="G161" s="162"/>
      <c r="H161" s="162"/>
      <c r="I161" s="162"/>
      <c r="J161" s="162"/>
    </row>
    <row r="162" spans="2:10" ht="17.25" customHeight="1" x14ac:dyDescent="0.25">
      <c r="B162" s="162"/>
      <c r="C162" s="162"/>
      <c r="D162" s="162"/>
      <c r="E162" s="162"/>
      <c r="F162" s="162"/>
      <c r="G162" s="162"/>
      <c r="H162" s="162"/>
      <c r="I162" s="162"/>
      <c r="J162" s="162"/>
    </row>
    <row r="163" spans="2:10" ht="17.25" customHeight="1" x14ac:dyDescent="0.25">
      <c r="B163" s="162"/>
      <c r="C163" s="162"/>
      <c r="D163" s="162"/>
      <c r="E163" s="162"/>
      <c r="F163" s="162"/>
      <c r="G163" s="162"/>
      <c r="H163" s="162"/>
      <c r="I163" s="162"/>
      <c r="J163" s="162"/>
    </row>
    <row r="164" spans="2:10" ht="17.25" customHeight="1" x14ac:dyDescent="0.25">
      <c r="B164" s="162"/>
      <c r="C164" s="162"/>
      <c r="D164" s="162"/>
      <c r="E164" s="162"/>
      <c r="F164" s="162"/>
      <c r="G164" s="162"/>
      <c r="H164" s="162"/>
      <c r="I164" s="162"/>
      <c r="J164" s="162"/>
    </row>
    <row r="165" spans="2:10" ht="17.25" customHeight="1" x14ac:dyDescent="0.25">
      <c r="B165" s="162"/>
      <c r="C165" s="162"/>
      <c r="D165" s="162"/>
      <c r="E165" s="162"/>
      <c r="F165" s="162"/>
      <c r="G165" s="162"/>
      <c r="H165" s="162"/>
      <c r="I165" s="162"/>
      <c r="J165" s="162"/>
    </row>
    <row r="166" spans="2:10" ht="17.25" customHeight="1" x14ac:dyDescent="0.25">
      <c r="B166" s="162"/>
      <c r="C166" s="162"/>
      <c r="D166" s="162"/>
      <c r="E166" s="162"/>
      <c r="F166" s="162"/>
      <c r="G166" s="162"/>
      <c r="H166" s="162"/>
      <c r="I166" s="162"/>
      <c r="J166" s="162"/>
    </row>
    <row r="167" spans="2:10" ht="17.25" customHeight="1" x14ac:dyDescent="0.25">
      <c r="B167" s="162"/>
      <c r="C167" s="162"/>
      <c r="D167" s="162"/>
      <c r="E167" s="162"/>
      <c r="F167" s="162"/>
      <c r="G167" s="162"/>
      <c r="H167" s="162"/>
      <c r="I167" s="162"/>
      <c r="J167" s="162"/>
    </row>
    <row r="168" spans="2:10" ht="17.25" customHeight="1" x14ac:dyDescent="0.25">
      <c r="B168" s="162"/>
      <c r="C168" s="162"/>
      <c r="D168" s="162"/>
      <c r="E168" s="162"/>
      <c r="F168" s="162"/>
      <c r="G168" s="162"/>
      <c r="H168" s="162"/>
      <c r="I168" s="162"/>
      <c r="J168" s="162"/>
    </row>
    <row r="169" spans="2:10" ht="17.25" customHeight="1" x14ac:dyDescent="0.25">
      <c r="B169" s="162"/>
      <c r="C169" s="162"/>
      <c r="D169" s="162"/>
      <c r="E169" s="162"/>
      <c r="F169" s="162"/>
      <c r="G169" s="162"/>
      <c r="H169" s="162"/>
      <c r="I169" s="162"/>
      <c r="J169" s="162"/>
    </row>
    <row r="170" spans="2:10" ht="17.25" customHeight="1" x14ac:dyDescent="0.25">
      <c r="B170" s="162"/>
      <c r="C170" s="162"/>
      <c r="D170" s="162"/>
      <c r="E170" s="162"/>
      <c r="F170" s="162"/>
      <c r="G170" s="162"/>
      <c r="H170" s="162"/>
      <c r="I170" s="162"/>
      <c r="J170" s="162"/>
    </row>
    <row r="171" spans="2:10" ht="17.25" customHeight="1" x14ac:dyDescent="0.25">
      <c r="B171" s="162"/>
      <c r="C171" s="162"/>
      <c r="D171" s="162"/>
      <c r="E171" s="162"/>
      <c r="F171" s="162"/>
      <c r="G171" s="162"/>
      <c r="H171" s="162"/>
      <c r="I171" s="162"/>
      <c r="J171" s="162"/>
    </row>
    <row r="172" spans="2:10" ht="17.25" customHeight="1" x14ac:dyDescent="0.25">
      <c r="B172" s="162"/>
      <c r="C172" s="162"/>
      <c r="D172" s="162"/>
      <c r="E172" s="162"/>
      <c r="F172" s="162"/>
      <c r="G172" s="162"/>
      <c r="H172" s="162"/>
      <c r="I172" s="162"/>
      <c r="J172" s="162"/>
    </row>
    <row r="173" spans="2:10" ht="17.25" customHeight="1" x14ac:dyDescent="0.25">
      <c r="B173" s="162"/>
      <c r="C173" s="162"/>
      <c r="D173" s="162"/>
      <c r="E173" s="162"/>
      <c r="F173" s="162"/>
      <c r="G173" s="162"/>
      <c r="H173" s="162"/>
      <c r="I173" s="162"/>
      <c r="J173" s="162"/>
    </row>
    <row r="174" spans="2:10" ht="17.25" customHeight="1" x14ac:dyDescent="0.25">
      <c r="B174" s="162"/>
      <c r="C174" s="162"/>
      <c r="D174" s="162"/>
      <c r="E174" s="162"/>
      <c r="F174" s="162"/>
      <c r="G174" s="162"/>
      <c r="H174" s="162"/>
      <c r="I174" s="162"/>
      <c r="J174" s="162"/>
    </row>
    <row r="175" spans="2:10" ht="17.25" customHeight="1" x14ac:dyDescent="0.25">
      <c r="B175" s="162"/>
      <c r="C175" s="162"/>
      <c r="D175" s="162"/>
      <c r="E175" s="162"/>
      <c r="F175" s="162"/>
      <c r="G175" s="162"/>
      <c r="H175" s="162"/>
      <c r="I175" s="162"/>
      <c r="J175" s="162"/>
    </row>
    <row r="176" spans="2:10" ht="17.25" customHeight="1" x14ac:dyDescent="0.25">
      <c r="B176" s="162"/>
      <c r="C176" s="162"/>
      <c r="D176" s="162"/>
      <c r="E176" s="162"/>
      <c r="F176" s="162"/>
      <c r="G176" s="162"/>
      <c r="H176" s="162"/>
      <c r="I176" s="162"/>
      <c r="J176" s="162"/>
    </row>
    <row r="177" spans="2:10" ht="17.25" customHeight="1" x14ac:dyDescent="0.25">
      <c r="B177" s="162"/>
      <c r="C177" s="162"/>
      <c r="D177" s="162"/>
      <c r="E177" s="162"/>
      <c r="F177" s="162"/>
      <c r="G177" s="162"/>
      <c r="H177" s="162"/>
      <c r="I177" s="162"/>
      <c r="J177" s="162"/>
    </row>
    <row r="178" spans="2:10" ht="17.25" customHeight="1" x14ac:dyDescent="0.25">
      <c r="B178" s="162"/>
      <c r="C178" s="162"/>
      <c r="D178" s="162"/>
      <c r="E178" s="162"/>
      <c r="F178" s="162"/>
      <c r="G178" s="162"/>
      <c r="H178" s="162"/>
      <c r="I178" s="162"/>
      <c r="J178" s="162"/>
    </row>
    <row r="179" spans="2:10" ht="17.25" customHeight="1" x14ac:dyDescent="0.25">
      <c r="B179" s="162"/>
      <c r="C179" s="162"/>
      <c r="D179" s="162"/>
      <c r="E179" s="162"/>
      <c r="F179" s="162"/>
      <c r="G179" s="162"/>
      <c r="H179" s="162"/>
      <c r="I179" s="162"/>
      <c r="J179" s="162"/>
    </row>
    <row r="180" spans="2:10" ht="17.25" customHeight="1" x14ac:dyDescent="0.25">
      <c r="B180" s="162"/>
      <c r="C180" s="162"/>
      <c r="D180" s="162"/>
      <c r="E180" s="162"/>
      <c r="F180" s="162"/>
      <c r="G180" s="162"/>
      <c r="H180" s="162"/>
      <c r="I180" s="162"/>
      <c r="J180" s="162"/>
    </row>
    <row r="181" spans="2:10" ht="17.25" customHeight="1" x14ac:dyDescent="0.25">
      <c r="B181" s="162"/>
      <c r="C181" s="162"/>
      <c r="D181" s="162"/>
      <c r="E181" s="162"/>
      <c r="F181" s="162"/>
      <c r="G181" s="162"/>
      <c r="H181" s="162"/>
      <c r="I181" s="162"/>
      <c r="J181" s="162"/>
    </row>
    <row r="182" spans="2:10" ht="17.25" customHeight="1" x14ac:dyDescent="0.25">
      <c r="B182" s="162"/>
      <c r="C182" s="162"/>
      <c r="D182" s="162"/>
      <c r="E182" s="162"/>
      <c r="F182" s="162"/>
      <c r="G182" s="162"/>
      <c r="H182" s="162"/>
      <c r="I182" s="162"/>
      <c r="J182" s="162"/>
    </row>
    <row r="183" spans="2:10" ht="17.25" customHeight="1" x14ac:dyDescent="0.25">
      <c r="B183" s="162"/>
      <c r="C183" s="162"/>
      <c r="D183" s="162"/>
      <c r="E183" s="162"/>
      <c r="F183" s="162"/>
      <c r="G183" s="162"/>
      <c r="H183" s="162"/>
      <c r="I183" s="162"/>
      <c r="J183" s="162"/>
    </row>
    <row r="184" spans="2:10" ht="17.25" customHeight="1" x14ac:dyDescent="0.25">
      <c r="B184" s="162"/>
      <c r="C184" s="162"/>
      <c r="D184" s="162"/>
      <c r="E184" s="162"/>
      <c r="F184" s="162"/>
      <c r="G184" s="162"/>
      <c r="H184" s="162"/>
      <c r="I184" s="162"/>
      <c r="J184" s="162"/>
    </row>
    <row r="185" spans="2:10" ht="17.25" customHeight="1" x14ac:dyDescent="0.25">
      <c r="B185" s="162"/>
      <c r="C185" s="162"/>
      <c r="D185" s="162"/>
      <c r="E185" s="162"/>
      <c r="F185" s="162"/>
      <c r="G185" s="162"/>
      <c r="H185" s="162"/>
      <c r="I185" s="162"/>
      <c r="J185" s="162"/>
    </row>
    <row r="186" spans="2:10" ht="17.25" customHeight="1" x14ac:dyDescent="0.25">
      <c r="B186" s="162"/>
      <c r="C186" s="162"/>
      <c r="D186" s="162"/>
      <c r="E186" s="162"/>
      <c r="F186" s="162"/>
      <c r="G186" s="162"/>
      <c r="H186" s="162"/>
      <c r="I186" s="162"/>
      <c r="J186" s="162"/>
    </row>
    <row r="187" spans="2:10" ht="17.25" customHeight="1" x14ac:dyDescent="0.25">
      <c r="B187" s="162"/>
      <c r="C187" s="162"/>
      <c r="D187" s="162"/>
      <c r="E187" s="162"/>
      <c r="F187" s="162"/>
      <c r="G187" s="162"/>
      <c r="H187" s="162"/>
      <c r="I187" s="162"/>
      <c r="J187" s="162"/>
    </row>
    <row r="188" spans="2:10" ht="17.25" customHeight="1" x14ac:dyDescent="0.25">
      <c r="B188" s="162"/>
      <c r="C188" s="162"/>
      <c r="D188" s="162"/>
      <c r="E188" s="162"/>
      <c r="F188" s="162"/>
      <c r="G188" s="162"/>
      <c r="H188" s="162"/>
      <c r="I188" s="162"/>
      <c r="J188" s="162"/>
    </row>
    <row r="189" spans="2:10" ht="17.25" customHeight="1" x14ac:dyDescent="0.25">
      <c r="B189" s="162"/>
      <c r="C189" s="162"/>
      <c r="D189" s="162"/>
      <c r="E189" s="162"/>
      <c r="F189" s="162"/>
      <c r="G189" s="162"/>
      <c r="H189" s="162"/>
      <c r="I189" s="162"/>
      <c r="J189" s="162"/>
    </row>
    <row r="190" spans="2:10" ht="17.25" customHeight="1" x14ac:dyDescent="0.25">
      <c r="B190" s="162"/>
      <c r="C190" s="162"/>
      <c r="D190" s="162"/>
      <c r="E190" s="162"/>
      <c r="F190" s="162"/>
      <c r="G190" s="162"/>
      <c r="H190" s="162"/>
      <c r="I190" s="162"/>
      <c r="J190" s="162"/>
    </row>
    <row r="191" spans="2:10" ht="17.25" customHeight="1" x14ac:dyDescent="0.25">
      <c r="B191" s="162"/>
      <c r="C191" s="162"/>
      <c r="D191" s="162"/>
      <c r="E191" s="162"/>
      <c r="F191" s="162"/>
      <c r="G191" s="162"/>
      <c r="H191" s="162"/>
      <c r="I191" s="162"/>
      <c r="J191" s="162"/>
    </row>
    <row r="192" spans="2:10" ht="17.25" customHeight="1" x14ac:dyDescent="0.25">
      <c r="B192" s="162"/>
      <c r="C192" s="162"/>
      <c r="D192" s="162"/>
      <c r="E192" s="162"/>
      <c r="F192" s="162"/>
      <c r="G192" s="162"/>
      <c r="H192" s="162"/>
      <c r="I192" s="162"/>
      <c r="J192" s="162"/>
    </row>
    <row r="193" spans="2:10" ht="17.25" customHeight="1" x14ac:dyDescent="0.25">
      <c r="B193" s="162"/>
      <c r="C193" s="162"/>
      <c r="D193" s="162"/>
      <c r="E193" s="162"/>
      <c r="F193" s="162"/>
      <c r="G193" s="162"/>
      <c r="H193" s="162"/>
      <c r="I193" s="162"/>
      <c r="J193" s="162"/>
    </row>
    <row r="194" spans="2:10" ht="17.25" customHeight="1" x14ac:dyDescent="0.25">
      <c r="B194" s="162"/>
      <c r="C194" s="162"/>
      <c r="D194" s="162"/>
      <c r="E194" s="162"/>
      <c r="F194" s="162"/>
      <c r="G194" s="162"/>
      <c r="H194" s="162"/>
      <c r="I194" s="162"/>
      <c r="J194" s="162"/>
    </row>
    <row r="195" spans="2:10" ht="17.25" customHeight="1" x14ac:dyDescent="0.25">
      <c r="B195" s="162"/>
      <c r="C195" s="162"/>
      <c r="D195" s="162"/>
      <c r="E195" s="162"/>
      <c r="F195" s="162"/>
      <c r="G195" s="162"/>
      <c r="H195" s="162"/>
      <c r="I195" s="162"/>
      <c r="J195" s="162"/>
    </row>
    <row r="196" spans="2:10" ht="17.25" customHeight="1" x14ac:dyDescent="0.25">
      <c r="B196" s="162"/>
      <c r="C196" s="162"/>
      <c r="D196" s="162"/>
      <c r="E196" s="162"/>
      <c r="F196" s="162"/>
      <c r="G196" s="162"/>
      <c r="H196" s="162"/>
      <c r="I196" s="162"/>
      <c r="J196" s="162"/>
    </row>
    <row r="197" spans="2:10" ht="17.25" customHeight="1" x14ac:dyDescent="0.25">
      <c r="B197" s="162"/>
      <c r="C197" s="162"/>
      <c r="D197" s="162"/>
      <c r="E197" s="162"/>
      <c r="F197" s="162"/>
      <c r="G197" s="162"/>
      <c r="H197" s="162"/>
      <c r="I197" s="162"/>
      <c r="J197" s="162"/>
    </row>
    <row r="198" spans="2:10" ht="17.25" customHeight="1" x14ac:dyDescent="0.25">
      <c r="B198" s="162"/>
      <c r="C198" s="162"/>
      <c r="D198" s="162"/>
      <c r="E198" s="162"/>
      <c r="F198" s="162"/>
      <c r="G198" s="162"/>
      <c r="H198" s="162"/>
      <c r="I198" s="162"/>
      <c r="J198" s="162"/>
    </row>
    <row r="199" spans="2:10" ht="17.25" customHeight="1" x14ac:dyDescent="0.25">
      <c r="B199" s="162"/>
      <c r="C199" s="162"/>
      <c r="D199" s="162"/>
      <c r="E199" s="162"/>
      <c r="F199" s="162"/>
      <c r="G199" s="162"/>
      <c r="H199" s="162"/>
      <c r="I199" s="162"/>
      <c r="J199" s="162"/>
    </row>
    <row r="200" spans="2:10" ht="17.25" customHeight="1" x14ac:dyDescent="0.25">
      <c r="B200" s="162"/>
      <c r="C200" s="162"/>
      <c r="D200" s="162"/>
      <c r="E200" s="162"/>
      <c r="F200" s="162"/>
      <c r="G200" s="162"/>
      <c r="H200" s="162"/>
      <c r="I200" s="162"/>
      <c r="J200" s="162"/>
    </row>
    <row r="201" spans="2:10" ht="17.25" customHeight="1" x14ac:dyDescent="0.25">
      <c r="B201" s="162"/>
      <c r="C201" s="162"/>
      <c r="D201" s="162"/>
      <c r="E201" s="162"/>
      <c r="F201" s="162"/>
      <c r="G201" s="162"/>
      <c r="H201" s="162"/>
      <c r="I201" s="162"/>
      <c r="J201" s="162"/>
    </row>
    <row r="202" spans="2:10" ht="17.25" customHeight="1" x14ac:dyDescent="0.25">
      <c r="B202" s="162"/>
      <c r="C202" s="162"/>
      <c r="D202" s="162"/>
      <c r="E202" s="162"/>
      <c r="F202" s="162"/>
      <c r="G202" s="162"/>
      <c r="H202" s="162"/>
      <c r="I202" s="162"/>
      <c r="J202" s="162"/>
    </row>
    <row r="203" spans="2:10" ht="17.25" customHeight="1" x14ac:dyDescent="0.25">
      <c r="B203" s="162"/>
      <c r="C203" s="162"/>
      <c r="D203" s="162"/>
      <c r="E203" s="162"/>
      <c r="F203" s="162"/>
      <c r="G203" s="162"/>
      <c r="H203" s="162"/>
      <c r="I203" s="162"/>
      <c r="J203" s="162"/>
    </row>
    <row r="204" spans="2:10" ht="17.25" customHeight="1" x14ac:dyDescent="0.25">
      <c r="B204" s="162"/>
      <c r="C204" s="162"/>
      <c r="D204" s="162"/>
      <c r="E204" s="162"/>
      <c r="F204" s="162"/>
      <c r="G204" s="162"/>
      <c r="H204" s="162"/>
      <c r="I204" s="162"/>
      <c r="J204" s="162"/>
    </row>
    <row r="205" spans="2:10" ht="17.25" customHeight="1" x14ac:dyDescent="0.25">
      <c r="B205" s="162"/>
      <c r="C205" s="162"/>
      <c r="D205" s="162"/>
      <c r="E205" s="162"/>
      <c r="F205" s="162"/>
      <c r="G205" s="162"/>
      <c r="H205" s="162"/>
      <c r="I205" s="162"/>
      <c r="J205" s="162"/>
    </row>
    <row r="206" spans="2:10" ht="17.25" customHeight="1" x14ac:dyDescent="0.25">
      <c r="B206" s="162"/>
      <c r="C206" s="162"/>
      <c r="D206" s="162"/>
      <c r="E206" s="162"/>
      <c r="F206" s="162"/>
      <c r="G206" s="162"/>
      <c r="H206" s="162"/>
      <c r="I206" s="162"/>
      <c r="J206" s="162"/>
    </row>
    <row r="207" spans="2:10" ht="17.25" customHeight="1" x14ac:dyDescent="0.25">
      <c r="B207" s="162"/>
      <c r="C207" s="162"/>
      <c r="D207" s="162"/>
      <c r="E207" s="162"/>
      <c r="F207" s="162"/>
      <c r="G207" s="162"/>
      <c r="H207" s="162"/>
      <c r="I207" s="162"/>
      <c r="J207" s="162"/>
    </row>
    <row r="208" spans="2:10" ht="17.25" customHeight="1" x14ac:dyDescent="0.25">
      <c r="B208" s="162"/>
      <c r="C208" s="162"/>
      <c r="D208" s="162"/>
      <c r="E208" s="162"/>
      <c r="F208" s="162"/>
      <c r="G208" s="162"/>
      <c r="H208" s="162"/>
      <c r="I208" s="162"/>
      <c r="J208" s="162"/>
    </row>
    <row r="209" spans="2:10" ht="17.25" customHeight="1" x14ac:dyDescent="0.25">
      <c r="B209" s="162"/>
      <c r="C209" s="162"/>
      <c r="D209" s="162"/>
      <c r="E209" s="162"/>
      <c r="F209" s="162"/>
      <c r="G209" s="162"/>
      <c r="H209" s="162"/>
      <c r="I209" s="162"/>
      <c r="J209" s="162"/>
    </row>
    <row r="210" spans="2:10" ht="17.25" customHeight="1" x14ac:dyDescent="0.25">
      <c r="B210" s="162"/>
      <c r="C210" s="162"/>
      <c r="D210" s="162"/>
      <c r="E210" s="162"/>
      <c r="F210" s="162"/>
      <c r="G210" s="162"/>
      <c r="H210" s="162"/>
      <c r="I210" s="162"/>
      <c r="J210" s="162"/>
    </row>
    <row r="211" spans="2:10" ht="17.25" customHeight="1" x14ac:dyDescent="0.25">
      <c r="B211" s="162"/>
      <c r="C211" s="162"/>
      <c r="D211" s="162"/>
      <c r="E211" s="162"/>
      <c r="F211" s="162"/>
      <c r="G211" s="162"/>
      <c r="H211" s="162"/>
      <c r="I211" s="162"/>
      <c r="J211" s="162"/>
    </row>
    <row r="212" spans="2:10" ht="17.25" customHeight="1" x14ac:dyDescent="0.25">
      <c r="B212" s="162"/>
      <c r="C212" s="162"/>
      <c r="D212" s="162"/>
      <c r="E212" s="162"/>
      <c r="F212" s="162"/>
      <c r="G212" s="162"/>
      <c r="H212" s="162"/>
      <c r="I212" s="162"/>
      <c r="J212" s="162"/>
    </row>
    <row r="213" spans="2:10" ht="17.25" customHeight="1" x14ac:dyDescent="0.25">
      <c r="B213" s="162"/>
      <c r="C213" s="162"/>
      <c r="D213" s="162"/>
      <c r="E213" s="162"/>
      <c r="F213" s="162"/>
      <c r="G213" s="162"/>
      <c r="H213" s="162"/>
      <c r="I213" s="162"/>
      <c r="J213" s="162"/>
    </row>
    <row r="214" spans="2:10" ht="17.25" customHeight="1" x14ac:dyDescent="0.25">
      <c r="B214" s="162"/>
      <c r="C214" s="162"/>
      <c r="D214" s="162"/>
      <c r="E214" s="162"/>
      <c r="F214" s="162"/>
      <c r="G214" s="162"/>
      <c r="H214" s="162"/>
      <c r="I214" s="162"/>
      <c r="J214" s="162"/>
    </row>
    <row r="215" spans="2:10" ht="17.25" customHeight="1" x14ac:dyDescent="0.25">
      <c r="B215" s="162"/>
      <c r="C215" s="162"/>
      <c r="D215" s="162"/>
      <c r="E215" s="162"/>
      <c r="F215" s="162"/>
      <c r="G215" s="162"/>
      <c r="H215" s="162"/>
      <c r="I215" s="162"/>
      <c r="J215" s="162"/>
    </row>
    <row r="216" spans="2:10" ht="17.25" customHeight="1" x14ac:dyDescent="0.25">
      <c r="B216" s="162"/>
      <c r="C216" s="162"/>
      <c r="D216" s="162"/>
      <c r="E216" s="162"/>
      <c r="F216" s="162"/>
      <c r="G216" s="162"/>
      <c r="H216" s="162"/>
      <c r="I216" s="162"/>
      <c r="J216" s="162"/>
    </row>
    <row r="217" spans="2:10" ht="17.25" customHeight="1" x14ac:dyDescent="0.25">
      <c r="B217" s="162"/>
      <c r="C217" s="162"/>
      <c r="D217" s="162"/>
      <c r="E217" s="162"/>
      <c r="F217" s="162"/>
      <c r="G217" s="162"/>
      <c r="H217" s="162"/>
      <c r="I217" s="162"/>
      <c r="J217" s="162"/>
    </row>
    <row r="218" spans="2:10" ht="17.25" customHeight="1" x14ac:dyDescent="0.25">
      <c r="B218" s="162"/>
      <c r="C218" s="162"/>
      <c r="D218" s="162"/>
      <c r="E218" s="162"/>
      <c r="F218" s="162"/>
      <c r="G218" s="162"/>
      <c r="H218" s="162"/>
      <c r="I218" s="162"/>
      <c r="J218" s="162"/>
    </row>
    <row r="219" spans="2:10" ht="17.25" customHeight="1" x14ac:dyDescent="0.25">
      <c r="B219" s="162"/>
      <c r="C219" s="162"/>
      <c r="D219" s="162"/>
      <c r="E219" s="162"/>
      <c r="F219" s="162"/>
      <c r="G219" s="162"/>
      <c r="H219" s="162"/>
      <c r="I219" s="162"/>
      <c r="J219" s="162"/>
    </row>
    <row r="220" spans="2:10" ht="17.25" customHeight="1" x14ac:dyDescent="0.25">
      <c r="B220" s="162"/>
      <c r="C220" s="162"/>
      <c r="D220" s="162"/>
      <c r="E220" s="162"/>
      <c r="F220" s="162"/>
      <c r="G220" s="162"/>
      <c r="H220" s="162"/>
      <c r="I220" s="162"/>
      <c r="J220" s="162"/>
    </row>
    <row r="221" spans="2:10" ht="17.25" customHeight="1" x14ac:dyDescent="0.25">
      <c r="B221" s="162"/>
      <c r="C221" s="162"/>
      <c r="D221" s="162"/>
      <c r="E221" s="162"/>
      <c r="F221" s="162"/>
      <c r="G221" s="162"/>
      <c r="H221" s="162"/>
      <c r="I221" s="162"/>
      <c r="J221" s="162"/>
    </row>
    <row r="222" spans="2:10" ht="17.25" customHeight="1" x14ac:dyDescent="0.25">
      <c r="B222" s="162"/>
      <c r="C222" s="162"/>
      <c r="D222" s="162"/>
      <c r="E222" s="162"/>
      <c r="F222" s="162"/>
      <c r="G222" s="162"/>
      <c r="H222" s="162"/>
      <c r="I222" s="162"/>
      <c r="J222" s="162"/>
    </row>
    <row r="223" spans="2:10" ht="17.25" customHeight="1" x14ac:dyDescent="0.25">
      <c r="B223" s="162"/>
      <c r="C223" s="162"/>
      <c r="D223" s="162"/>
      <c r="E223" s="162"/>
      <c r="F223" s="162"/>
      <c r="G223" s="162"/>
      <c r="H223" s="162"/>
      <c r="I223" s="162"/>
      <c r="J223" s="162"/>
    </row>
    <row r="224" spans="2:10" ht="17.25" customHeight="1" x14ac:dyDescent="0.25">
      <c r="B224" s="162"/>
      <c r="C224" s="162"/>
      <c r="D224" s="162"/>
      <c r="E224" s="162"/>
      <c r="F224" s="162"/>
      <c r="G224" s="162"/>
      <c r="H224" s="162"/>
      <c r="I224" s="162"/>
      <c r="J224" s="162"/>
    </row>
    <row r="225" spans="2:10" ht="17.25" customHeight="1" x14ac:dyDescent="0.25">
      <c r="B225" s="162"/>
      <c r="C225" s="162"/>
      <c r="D225" s="162"/>
      <c r="E225" s="162"/>
      <c r="F225" s="162"/>
      <c r="G225" s="162"/>
      <c r="H225" s="162"/>
      <c r="I225" s="162"/>
      <c r="J225" s="162"/>
    </row>
    <row r="226" spans="2:10" ht="17.25" customHeight="1" x14ac:dyDescent="0.25">
      <c r="B226" s="162"/>
      <c r="C226" s="162"/>
      <c r="D226" s="162"/>
      <c r="E226" s="162"/>
      <c r="F226" s="162"/>
      <c r="G226" s="162"/>
      <c r="H226" s="162"/>
      <c r="I226" s="162"/>
      <c r="J226" s="162"/>
    </row>
    <row r="227" spans="2:10" ht="17.25" customHeight="1" x14ac:dyDescent="0.25">
      <c r="B227" s="162"/>
      <c r="C227" s="162"/>
      <c r="D227" s="162"/>
      <c r="E227" s="162"/>
      <c r="F227" s="162"/>
      <c r="G227" s="162"/>
      <c r="H227" s="162"/>
      <c r="I227" s="162"/>
      <c r="J227" s="162"/>
    </row>
    <row r="228" spans="2:10" ht="17.25" customHeight="1" x14ac:dyDescent="0.25">
      <c r="B228" s="162"/>
      <c r="C228" s="162"/>
      <c r="D228" s="162"/>
      <c r="E228" s="162"/>
      <c r="F228" s="162"/>
      <c r="G228" s="162"/>
      <c r="H228" s="162"/>
      <c r="I228" s="162"/>
      <c r="J228" s="162"/>
    </row>
    <row r="229" spans="2:10" ht="17.25" customHeight="1" x14ac:dyDescent="0.25">
      <c r="B229" s="162"/>
      <c r="C229" s="162"/>
      <c r="D229" s="162"/>
      <c r="E229" s="162"/>
      <c r="F229" s="162"/>
      <c r="G229" s="162"/>
      <c r="H229" s="162"/>
      <c r="I229" s="162"/>
      <c r="J229" s="162"/>
    </row>
    <row r="230" spans="2:10" ht="17.25" customHeight="1" x14ac:dyDescent="0.25">
      <c r="B230" s="162"/>
      <c r="C230" s="162"/>
      <c r="D230" s="162"/>
      <c r="E230" s="162"/>
      <c r="F230" s="162"/>
      <c r="G230" s="162"/>
      <c r="H230" s="162"/>
      <c r="I230" s="162"/>
      <c r="J230" s="162"/>
    </row>
    <row r="231" spans="2:10" ht="17.25" customHeight="1" x14ac:dyDescent="0.25">
      <c r="B231" s="162"/>
      <c r="C231" s="162"/>
      <c r="D231" s="162"/>
      <c r="E231" s="162"/>
      <c r="F231" s="162"/>
      <c r="G231" s="162"/>
      <c r="H231" s="162"/>
      <c r="I231" s="162"/>
      <c r="J231" s="162"/>
    </row>
    <row r="232" spans="2:10" ht="17.25" customHeight="1" x14ac:dyDescent="0.25">
      <c r="B232" s="162"/>
      <c r="C232" s="162"/>
      <c r="D232" s="162"/>
      <c r="E232" s="162"/>
      <c r="F232" s="162"/>
      <c r="G232" s="162"/>
      <c r="H232" s="162"/>
      <c r="I232" s="162"/>
      <c r="J232" s="162"/>
    </row>
    <row r="233" spans="2:10" ht="17.25" customHeight="1" x14ac:dyDescent="0.25">
      <c r="B233" s="162"/>
      <c r="C233" s="162"/>
      <c r="D233" s="162"/>
      <c r="E233" s="162"/>
      <c r="F233" s="162"/>
      <c r="G233" s="162"/>
      <c r="H233" s="162"/>
      <c r="I233" s="162"/>
      <c r="J233" s="162"/>
    </row>
    <row r="234" spans="2:10" ht="17.25" customHeight="1" x14ac:dyDescent="0.25">
      <c r="B234" s="162"/>
      <c r="C234" s="162"/>
      <c r="D234" s="162"/>
      <c r="E234" s="162"/>
      <c r="F234" s="162"/>
      <c r="G234" s="162"/>
      <c r="H234" s="162"/>
      <c r="I234" s="162"/>
      <c r="J234" s="162"/>
    </row>
    <row r="235" spans="2:10" ht="17.25" customHeight="1" x14ac:dyDescent="0.25">
      <c r="B235" s="162"/>
      <c r="C235" s="162"/>
      <c r="D235" s="162"/>
      <c r="E235" s="162"/>
      <c r="F235" s="162"/>
      <c r="G235" s="162"/>
      <c r="H235" s="162"/>
      <c r="I235" s="162"/>
      <c r="J235" s="162"/>
    </row>
    <row r="236" spans="2:10" ht="17.25" customHeight="1" x14ac:dyDescent="0.25">
      <c r="B236" s="162"/>
      <c r="C236" s="162"/>
      <c r="D236" s="162"/>
      <c r="E236" s="162"/>
      <c r="F236" s="162"/>
      <c r="G236" s="162"/>
      <c r="H236" s="162"/>
      <c r="I236" s="162"/>
      <c r="J236" s="162"/>
    </row>
    <row r="237" spans="2:10" ht="17.25" customHeight="1" x14ac:dyDescent="0.25">
      <c r="B237" s="162"/>
      <c r="C237" s="162"/>
      <c r="D237" s="162"/>
      <c r="E237" s="162"/>
      <c r="F237" s="162"/>
      <c r="G237" s="162"/>
      <c r="H237" s="162"/>
      <c r="I237" s="162"/>
      <c r="J237" s="162"/>
    </row>
    <row r="238" spans="2:10" ht="17.25" customHeight="1" x14ac:dyDescent="0.25">
      <c r="B238" s="162"/>
      <c r="C238" s="162"/>
      <c r="D238" s="162"/>
      <c r="E238" s="162"/>
      <c r="F238" s="162"/>
      <c r="G238" s="162"/>
      <c r="H238" s="162"/>
      <c r="I238" s="162"/>
      <c r="J238" s="162"/>
    </row>
    <row r="239" spans="2:10" ht="17.25" customHeight="1" x14ac:dyDescent="0.25">
      <c r="B239" s="162"/>
      <c r="C239" s="162"/>
      <c r="D239" s="162"/>
      <c r="E239" s="162"/>
      <c r="F239" s="162"/>
      <c r="G239" s="162"/>
      <c r="H239" s="162"/>
      <c r="I239" s="162"/>
      <c r="J239" s="162"/>
    </row>
    <row r="240" spans="2:10" ht="17.25" customHeight="1" x14ac:dyDescent="0.25">
      <c r="B240" s="162"/>
      <c r="C240" s="162"/>
      <c r="D240" s="162"/>
      <c r="E240" s="162"/>
      <c r="F240" s="162"/>
      <c r="G240" s="162"/>
      <c r="H240" s="162"/>
      <c r="I240" s="162"/>
      <c r="J240" s="162"/>
    </row>
    <row r="241" spans="2:10" ht="17.25" customHeight="1" x14ac:dyDescent="0.25">
      <c r="B241" s="162"/>
      <c r="C241" s="162"/>
      <c r="D241" s="162"/>
      <c r="E241" s="162"/>
      <c r="F241" s="162"/>
      <c r="G241" s="162"/>
      <c r="H241" s="162"/>
      <c r="I241" s="162"/>
      <c r="J241" s="162"/>
    </row>
    <row r="242" spans="2:10" ht="17.25" customHeight="1" x14ac:dyDescent="0.25">
      <c r="B242" s="162"/>
      <c r="C242" s="162"/>
      <c r="D242" s="162"/>
      <c r="E242" s="162"/>
      <c r="F242" s="162"/>
      <c r="G242" s="162"/>
      <c r="H242" s="162"/>
      <c r="I242" s="162"/>
      <c r="J242" s="162"/>
    </row>
    <row r="243" spans="2:10" ht="17.25" customHeight="1" x14ac:dyDescent="0.25">
      <c r="B243" s="162"/>
      <c r="C243" s="162"/>
      <c r="D243" s="162"/>
      <c r="E243" s="162"/>
      <c r="F243" s="162"/>
      <c r="G243" s="162"/>
      <c r="H243" s="162"/>
      <c r="I243" s="162"/>
      <c r="J243" s="162"/>
    </row>
    <row r="244" spans="2:10" ht="17.25" customHeight="1" x14ac:dyDescent="0.25">
      <c r="B244" s="162"/>
      <c r="C244" s="162"/>
      <c r="D244" s="162"/>
      <c r="E244" s="162"/>
      <c r="F244" s="162"/>
      <c r="G244" s="162"/>
      <c r="H244" s="162"/>
      <c r="I244" s="162"/>
      <c r="J244" s="162"/>
    </row>
    <row r="245" spans="2:10" ht="17.25" customHeight="1" x14ac:dyDescent="0.25">
      <c r="B245" s="162"/>
      <c r="C245" s="162"/>
      <c r="D245" s="162"/>
      <c r="E245" s="162"/>
      <c r="F245" s="162"/>
      <c r="G245" s="162"/>
      <c r="H245" s="162"/>
      <c r="I245" s="162"/>
      <c r="J245" s="162"/>
    </row>
    <row r="246" spans="2:10" ht="17.25" customHeight="1" x14ac:dyDescent="0.25">
      <c r="B246" s="162"/>
      <c r="C246" s="162"/>
      <c r="D246" s="162"/>
      <c r="E246" s="162"/>
      <c r="F246" s="162"/>
      <c r="G246" s="162"/>
      <c r="H246" s="162"/>
      <c r="I246" s="162"/>
      <c r="J246" s="162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K246"/>
  <sheetViews>
    <sheetView rightToLeft="1" view="pageBreakPreview" zoomScale="80" zoomScaleNormal="60" zoomScaleSheetLayoutView="80" workbookViewId="0">
      <selection activeCell="A2" sqref="A2:K2"/>
    </sheetView>
  </sheetViews>
  <sheetFormatPr defaultRowHeight="17.25" customHeight="1" x14ac:dyDescent="0.25"/>
  <cols>
    <col min="1" max="1" width="30.6640625" style="154" customWidth="1"/>
    <col min="2" max="10" width="10.6640625" style="154" customWidth="1"/>
    <col min="11" max="11" width="30.6640625" style="154" customWidth="1"/>
    <col min="12" max="247" width="9.109375" style="154"/>
    <col min="248" max="248" width="26.6640625" style="154" customWidth="1"/>
    <col min="249" max="260" width="9.33203125" style="154" customWidth="1"/>
    <col min="261" max="503" width="9.109375" style="154"/>
    <col min="504" max="504" width="26.6640625" style="154" customWidth="1"/>
    <col min="505" max="516" width="9.33203125" style="154" customWidth="1"/>
    <col min="517" max="759" width="9.109375" style="154"/>
    <col min="760" max="760" width="26.6640625" style="154" customWidth="1"/>
    <col min="761" max="772" width="9.33203125" style="154" customWidth="1"/>
    <col min="773" max="1015" width="9.109375" style="154"/>
    <col min="1016" max="1016" width="26.6640625" style="154" customWidth="1"/>
    <col min="1017" max="1028" width="9.33203125" style="154" customWidth="1"/>
    <col min="1029" max="1271" width="9.109375" style="154"/>
    <col min="1272" max="1272" width="26.6640625" style="154" customWidth="1"/>
    <col min="1273" max="1284" width="9.33203125" style="154" customWidth="1"/>
    <col min="1285" max="1527" width="9.109375" style="154"/>
    <col min="1528" max="1528" width="26.6640625" style="154" customWidth="1"/>
    <col min="1529" max="1540" width="9.33203125" style="154" customWidth="1"/>
    <col min="1541" max="1783" width="9.109375" style="154"/>
    <col min="1784" max="1784" width="26.6640625" style="154" customWidth="1"/>
    <col min="1785" max="1796" width="9.33203125" style="154" customWidth="1"/>
    <col min="1797" max="2039" width="9.109375" style="154"/>
    <col min="2040" max="2040" width="26.6640625" style="154" customWidth="1"/>
    <col min="2041" max="2052" width="9.33203125" style="154" customWidth="1"/>
    <col min="2053" max="2295" width="9.109375" style="154"/>
    <col min="2296" max="2296" width="26.6640625" style="154" customWidth="1"/>
    <col min="2297" max="2308" width="9.33203125" style="154" customWidth="1"/>
    <col min="2309" max="2551" width="9.109375" style="154"/>
    <col min="2552" max="2552" width="26.6640625" style="154" customWidth="1"/>
    <col min="2553" max="2564" width="9.33203125" style="154" customWidth="1"/>
    <col min="2565" max="2807" width="9.109375" style="154"/>
    <col min="2808" max="2808" width="26.6640625" style="154" customWidth="1"/>
    <col min="2809" max="2820" width="9.33203125" style="154" customWidth="1"/>
    <col min="2821" max="3063" width="9.109375" style="154"/>
    <col min="3064" max="3064" width="26.6640625" style="154" customWidth="1"/>
    <col min="3065" max="3076" width="9.33203125" style="154" customWidth="1"/>
    <col min="3077" max="3319" width="9.109375" style="154"/>
    <col min="3320" max="3320" width="26.6640625" style="154" customWidth="1"/>
    <col min="3321" max="3332" width="9.33203125" style="154" customWidth="1"/>
    <col min="3333" max="3575" width="9.109375" style="154"/>
    <col min="3576" max="3576" width="26.6640625" style="154" customWidth="1"/>
    <col min="3577" max="3588" width="9.33203125" style="154" customWidth="1"/>
    <col min="3589" max="3831" width="9.109375" style="154"/>
    <col min="3832" max="3832" width="26.6640625" style="154" customWidth="1"/>
    <col min="3833" max="3844" width="9.33203125" style="154" customWidth="1"/>
    <col min="3845" max="4087" width="9.109375" style="154"/>
    <col min="4088" max="4088" width="26.6640625" style="154" customWidth="1"/>
    <col min="4089" max="4100" width="9.33203125" style="154" customWidth="1"/>
    <col min="4101" max="4343" width="9.109375" style="154"/>
    <col min="4344" max="4344" width="26.6640625" style="154" customWidth="1"/>
    <col min="4345" max="4356" width="9.33203125" style="154" customWidth="1"/>
    <col min="4357" max="4599" width="9.109375" style="154"/>
    <col min="4600" max="4600" width="26.6640625" style="154" customWidth="1"/>
    <col min="4601" max="4612" width="9.33203125" style="154" customWidth="1"/>
    <col min="4613" max="4855" width="9.109375" style="154"/>
    <col min="4856" max="4856" width="26.6640625" style="154" customWidth="1"/>
    <col min="4857" max="4868" width="9.33203125" style="154" customWidth="1"/>
    <col min="4869" max="5111" width="9.109375" style="154"/>
    <col min="5112" max="5112" width="26.6640625" style="154" customWidth="1"/>
    <col min="5113" max="5124" width="9.33203125" style="154" customWidth="1"/>
    <col min="5125" max="5367" width="9.109375" style="154"/>
    <col min="5368" max="5368" width="26.6640625" style="154" customWidth="1"/>
    <col min="5369" max="5380" width="9.33203125" style="154" customWidth="1"/>
    <col min="5381" max="5623" width="9.109375" style="154"/>
    <col min="5624" max="5624" width="26.6640625" style="154" customWidth="1"/>
    <col min="5625" max="5636" width="9.33203125" style="154" customWidth="1"/>
    <col min="5637" max="5879" width="9.109375" style="154"/>
    <col min="5880" max="5880" width="26.6640625" style="154" customWidth="1"/>
    <col min="5881" max="5892" width="9.33203125" style="154" customWidth="1"/>
    <col min="5893" max="6135" width="9.109375" style="154"/>
    <col min="6136" max="6136" width="26.6640625" style="154" customWidth="1"/>
    <col min="6137" max="6148" width="9.33203125" style="154" customWidth="1"/>
    <col min="6149" max="6391" width="9.109375" style="154"/>
    <col min="6392" max="6392" width="26.6640625" style="154" customWidth="1"/>
    <col min="6393" max="6404" width="9.33203125" style="154" customWidth="1"/>
    <col min="6405" max="6647" width="9.109375" style="154"/>
    <col min="6648" max="6648" width="26.6640625" style="154" customWidth="1"/>
    <col min="6649" max="6660" width="9.33203125" style="154" customWidth="1"/>
    <col min="6661" max="6903" width="9.109375" style="154"/>
    <col min="6904" max="6904" width="26.6640625" style="154" customWidth="1"/>
    <col min="6905" max="6916" width="9.33203125" style="154" customWidth="1"/>
    <col min="6917" max="7159" width="9.109375" style="154"/>
    <col min="7160" max="7160" width="26.6640625" style="154" customWidth="1"/>
    <col min="7161" max="7172" width="9.33203125" style="154" customWidth="1"/>
    <col min="7173" max="7415" width="9.109375" style="154"/>
    <col min="7416" max="7416" width="26.6640625" style="154" customWidth="1"/>
    <col min="7417" max="7428" width="9.33203125" style="154" customWidth="1"/>
    <col min="7429" max="7671" width="9.109375" style="154"/>
    <col min="7672" max="7672" width="26.6640625" style="154" customWidth="1"/>
    <col min="7673" max="7684" width="9.33203125" style="154" customWidth="1"/>
    <col min="7685" max="7927" width="9.109375" style="154"/>
    <col min="7928" max="7928" width="26.6640625" style="154" customWidth="1"/>
    <col min="7929" max="7940" width="9.33203125" style="154" customWidth="1"/>
    <col min="7941" max="8183" width="9.109375" style="154"/>
    <col min="8184" max="8184" width="26.6640625" style="154" customWidth="1"/>
    <col min="8185" max="8196" width="9.33203125" style="154" customWidth="1"/>
    <col min="8197" max="8439" width="9.109375" style="154"/>
    <col min="8440" max="8440" width="26.6640625" style="154" customWidth="1"/>
    <col min="8441" max="8452" width="9.33203125" style="154" customWidth="1"/>
    <col min="8453" max="8695" width="9.109375" style="154"/>
    <col min="8696" max="8696" width="26.6640625" style="154" customWidth="1"/>
    <col min="8697" max="8708" width="9.33203125" style="154" customWidth="1"/>
    <col min="8709" max="8951" width="9.109375" style="154"/>
    <col min="8952" max="8952" width="26.6640625" style="154" customWidth="1"/>
    <col min="8953" max="8964" width="9.33203125" style="154" customWidth="1"/>
    <col min="8965" max="9207" width="9.109375" style="154"/>
    <col min="9208" max="9208" width="26.6640625" style="154" customWidth="1"/>
    <col min="9209" max="9220" width="9.33203125" style="154" customWidth="1"/>
    <col min="9221" max="9463" width="9.109375" style="154"/>
    <col min="9464" max="9464" width="26.6640625" style="154" customWidth="1"/>
    <col min="9465" max="9476" width="9.33203125" style="154" customWidth="1"/>
    <col min="9477" max="9719" width="9.109375" style="154"/>
    <col min="9720" max="9720" width="26.6640625" style="154" customWidth="1"/>
    <col min="9721" max="9732" width="9.33203125" style="154" customWidth="1"/>
    <col min="9733" max="9975" width="9.109375" style="154"/>
    <col min="9976" max="9976" width="26.6640625" style="154" customWidth="1"/>
    <col min="9977" max="9988" width="9.33203125" style="154" customWidth="1"/>
    <col min="9989" max="10231" width="9.109375" style="154"/>
    <col min="10232" max="10232" width="26.6640625" style="154" customWidth="1"/>
    <col min="10233" max="10244" width="9.33203125" style="154" customWidth="1"/>
    <col min="10245" max="10487" width="9.109375" style="154"/>
    <col min="10488" max="10488" width="26.6640625" style="154" customWidth="1"/>
    <col min="10489" max="10500" width="9.33203125" style="154" customWidth="1"/>
    <col min="10501" max="10743" width="9.109375" style="154"/>
    <col min="10744" max="10744" width="26.6640625" style="154" customWidth="1"/>
    <col min="10745" max="10756" width="9.33203125" style="154" customWidth="1"/>
    <col min="10757" max="10999" width="9.109375" style="154"/>
    <col min="11000" max="11000" width="26.6640625" style="154" customWidth="1"/>
    <col min="11001" max="11012" width="9.33203125" style="154" customWidth="1"/>
    <col min="11013" max="11255" width="9.109375" style="154"/>
    <col min="11256" max="11256" width="26.6640625" style="154" customWidth="1"/>
    <col min="11257" max="11268" width="9.33203125" style="154" customWidth="1"/>
    <col min="11269" max="11511" width="9.109375" style="154"/>
    <col min="11512" max="11512" width="26.6640625" style="154" customWidth="1"/>
    <col min="11513" max="11524" width="9.33203125" style="154" customWidth="1"/>
    <col min="11525" max="11767" width="9.109375" style="154"/>
    <col min="11768" max="11768" width="26.6640625" style="154" customWidth="1"/>
    <col min="11769" max="11780" width="9.33203125" style="154" customWidth="1"/>
    <col min="11781" max="12023" width="9.109375" style="154"/>
    <col min="12024" max="12024" width="26.6640625" style="154" customWidth="1"/>
    <col min="12025" max="12036" width="9.33203125" style="154" customWidth="1"/>
    <col min="12037" max="12279" width="9.109375" style="154"/>
    <col min="12280" max="12280" width="26.6640625" style="154" customWidth="1"/>
    <col min="12281" max="12292" width="9.33203125" style="154" customWidth="1"/>
    <col min="12293" max="12535" width="9.109375" style="154"/>
    <col min="12536" max="12536" width="26.6640625" style="154" customWidth="1"/>
    <col min="12537" max="12548" width="9.33203125" style="154" customWidth="1"/>
    <col min="12549" max="12791" width="9.109375" style="154"/>
    <col min="12792" max="12792" width="26.6640625" style="154" customWidth="1"/>
    <col min="12793" max="12804" width="9.33203125" style="154" customWidth="1"/>
    <col min="12805" max="13047" width="9.109375" style="154"/>
    <col min="13048" max="13048" width="26.6640625" style="154" customWidth="1"/>
    <col min="13049" max="13060" width="9.33203125" style="154" customWidth="1"/>
    <col min="13061" max="13303" width="9.109375" style="154"/>
    <col min="13304" max="13304" width="26.6640625" style="154" customWidth="1"/>
    <col min="13305" max="13316" width="9.33203125" style="154" customWidth="1"/>
    <col min="13317" max="13559" width="9.109375" style="154"/>
    <col min="13560" max="13560" width="26.6640625" style="154" customWidth="1"/>
    <col min="13561" max="13572" width="9.33203125" style="154" customWidth="1"/>
    <col min="13573" max="13815" width="9.109375" style="154"/>
    <col min="13816" max="13816" width="26.6640625" style="154" customWidth="1"/>
    <col min="13817" max="13828" width="9.33203125" style="154" customWidth="1"/>
    <col min="13829" max="14071" width="9.109375" style="154"/>
    <col min="14072" max="14072" width="26.6640625" style="154" customWidth="1"/>
    <col min="14073" max="14084" width="9.33203125" style="154" customWidth="1"/>
    <col min="14085" max="14327" width="9.109375" style="154"/>
    <col min="14328" max="14328" width="26.6640625" style="154" customWidth="1"/>
    <col min="14329" max="14340" width="9.33203125" style="154" customWidth="1"/>
    <col min="14341" max="14583" width="9.109375" style="154"/>
    <col min="14584" max="14584" width="26.6640625" style="154" customWidth="1"/>
    <col min="14585" max="14596" width="9.33203125" style="154" customWidth="1"/>
    <col min="14597" max="14839" width="9.109375" style="154"/>
    <col min="14840" max="14840" width="26.6640625" style="154" customWidth="1"/>
    <col min="14841" max="14852" width="9.33203125" style="154" customWidth="1"/>
    <col min="14853" max="15095" width="9.109375" style="154"/>
    <col min="15096" max="15096" width="26.6640625" style="154" customWidth="1"/>
    <col min="15097" max="15108" width="9.33203125" style="154" customWidth="1"/>
    <col min="15109" max="15351" width="9.109375" style="154"/>
    <col min="15352" max="15352" width="26.6640625" style="154" customWidth="1"/>
    <col min="15353" max="15364" width="9.33203125" style="154" customWidth="1"/>
    <col min="15365" max="15607" width="9.109375" style="154"/>
    <col min="15608" max="15608" width="26.6640625" style="154" customWidth="1"/>
    <col min="15609" max="15620" width="9.33203125" style="154" customWidth="1"/>
    <col min="15621" max="15863" width="9.109375" style="154"/>
    <col min="15864" max="15864" width="26.6640625" style="154" customWidth="1"/>
    <col min="15865" max="15876" width="9.33203125" style="154" customWidth="1"/>
    <col min="15877" max="16119" width="9.109375" style="154"/>
    <col min="16120" max="16120" width="26.6640625" style="154" customWidth="1"/>
    <col min="16121" max="16132" width="9.33203125" style="154" customWidth="1"/>
    <col min="16133" max="16384" width="9.109375" style="154"/>
  </cols>
  <sheetData>
    <row r="1" spans="1:11" s="151" customFormat="1" ht="28.5" customHeight="1" x14ac:dyDescent="0.65">
      <c r="A1" s="691" t="s">
        <v>836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</row>
    <row r="2" spans="1:11" s="151" customFormat="1" ht="42" customHeight="1" x14ac:dyDescent="0.65">
      <c r="A2" s="727" t="s">
        <v>785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</row>
    <row r="3" spans="1:11" s="151" customFormat="1" ht="30.75" customHeight="1" thickBot="1" x14ac:dyDescent="0.7">
      <c r="A3" s="152" t="s">
        <v>632</v>
      </c>
      <c r="B3" s="503"/>
      <c r="C3" s="503"/>
      <c r="D3" s="503"/>
      <c r="E3" s="503"/>
      <c r="F3" s="503"/>
      <c r="G3" s="503"/>
      <c r="H3" s="503"/>
      <c r="I3" s="503"/>
      <c r="J3" s="503"/>
      <c r="K3" s="153" t="s">
        <v>633</v>
      </c>
    </row>
    <row r="4" spans="1:11" ht="17.25" customHeight="1" thickTop="1" x14ac:dyDescent="0.25">
      <c r="A4" s="728" t="s">
        <v>14</v>
      </c>
      <c r="B4" s="728" t="s">
        <v>6</v>
      </c>
      <c r="C4" s="728"/>
      <c r="D4" s="728"/>
      <c r="E4" s="728" t="s">
        <v>7</v>
      </c>
      <c r="F4" s="728"/>
      <c r="G4" s="728"/>
      <c r="H4" s="728" t="s">
        <v>236</v>
      </c>
      <c r="I4" s="728"/>
      <c r="J4" s="728"/>
      <c r="K4" s="730" t="s">
        <v>164</v>
      </c>
    </row>
    <row r="5" spans="1:11" ht="17.25" customHeight="1" x14ac:dyDescent="0.25">
      <c r="A5" s="691"/>
      <c r="B5" s="691" t="s">
        <v>448</v>
      </c>
      <c r="C5" s="691"/>
      <c r="D5" s="691"/>
      <c r="E5" s="691" t="s">
        <v>128</v>
      </c>
      <c r="F5" s="691"/>
      <c r="G5" s="691"/>
      <c r="H5" s="691" t="s">
        <v>129</v>
      </c>
      <c r="I5" s="691"/>
      <c r="J5" s="691"/>
      <c r="K5" s="731"/>
    </row>
    <row r="6" spans="1:11" ht="21.75" customHeight="1" x14ac:dyDescent="0.25">
      <c r="A6" s="691"/>
      <c r="B6" s="503" t="s">
        <v>237</v>
      </c>
      <c r="C6" s="503" t="s">
        <v>270</v>
      </c>
      <c r="D6" s="502" t="s">
        <v>243</v>
      </c>
      <c r="E6" s="503" t="s">
        <v>237</v>
      </c>
      <c r="F6" s="503" t="s">
        <v>270</v>
      </c>
      <c r="G6" s="502" t="s">
        <v>243</v>
      </c>
      <c r="H6" s="503" t="s">
        <v>237</v>
      </c>
      <c r="I6" s="503" t="s">
        <v>270</v>
      </c>
      <c r="J6" s="502" t="s">
        <v>243</v>
      </c>
      <c r="K6" s="731"/>
    </row>
    <row r="7" spans="1:11" ht="21" customHeight="1" thickBot="1" x14ac:dyDescent="0.3">
      <c r="A7" s="729"/>
      <c r="B7" s="504" t="s">
        <v>240</v>
      </c>
      <c r="C7" s="504" t="s">
        <v>241</v>
      </c>
      <c r="D7" s="504" t="s">
        <v>242</v>
      </c>
      <c r="E7" s="504" t="s">
        <v>240</v>
      </c>
      <c r="F7" s="504" t="s">
        <v>241</v>
      </c>
      <c r="G7" s="504" t="s">
        <v>242</v>
      </c>
      <c r="H7" s="504" t="s">
        <v>240</v>
      </c>
      <c r="I7" s="504" t="s">
        <v>241</v>
      </c>
      <c r="J7" s="504" t="s">
        <v>242</v>
      </c>
      <c r="K7" s="732"/>
    </row>
    <row r="8" spans="1:11" ht="25.5" customHeight="1" x14ac:dyDescent="0.25">
      <c r="A8" s="155" t="s">
        <v>282</v>
      </c>
      <c r="B8" s="155"/>
      <c r="C8" s="155"/>
      <c r="D8" s="155"/>
      <c r="E8" s="155"/>
      <c r="F8" s="155"/>
      <c r="G8" s="155"/>
      <c r="H8" s="155"/>
      <c r="I8" s="155"/>
      <c r="J8" s="155"/>
      <c r="K8" s="156" t="s">
        <v>165</v>
      </c>
    </row>
    <row r="9" spans="1:11" ht="26.25" customHeight="1" x14ac:dyDescent="0.25">
      <c r="A9" s="157" t="s">
        <v>80</v>
      </c>
      <c r="B9" s="157">
        <v>238</v>
      </c>
      <c r="C9" s="157">
        <v>84</v>
      </c>
      <c r="D9" s="157">
        <f>SUM(B9:C9)</f>
        <v>322</v>
      </c>
      <c r="E9" s="157">
        <v>0</v>
      </c>
      <c r="F9" s="157">
        <v>0</v>
      </c>
      <c r="G9" s="157">
        <v>0</v>
      </c>
      <c r="H9" s="157">
        <f>SUM(E9,B9)</f>
        <v>238</v>
      </c>
      <c r="I9" s="157">
        <f t="shared" ref="I9:J9" si="0">SUM(F9,C9)</f>
        <v>84</v>
      </c>
      <c r="J9" s="157">
        <f t="shared" si="0"/>
        <v>322</v>
      </c>
      <c r="K9" s="247" t="s">
        <v>174</v>
      </c>
    </row>
    <row r="10" spans="1:11" ht="30.75" customHeight="1" x14ac:dyDescent="0.25">
      <c r="A10" s="157" t="s">
        <v>24</v>
      </c>
      <c r="B10" s="157">
        <v>18</v>
      </c>
      <c r="C10" s="157">
        <v>6</v>
      </c>
      <c r="D10" s="157">
        <f>SUM(B10:C10)</f>
        <v>24</v>
      </c>
      <c r="E10" s="157">
        <v>0</v>
      </c>
      <c r="F10" s="157">
        <v>0</v>
      </c>
      <c r="G10" s="157">
        <v>0</v>
      </c>
      <c r="H10" s="157">
        <f>SUM(E10,B10)</f>
        <v>18</v>
      </c>
      <c r="I10" s="157">
        <f t="shared" ref="I10" si="1">SUM(F10,C10)</f>
        <v>6</v>
      </c>
      <c r="J10" s="157">
        <f t="shared" ref="J10" si="2">SUM(G10,D10)</f>
        <v>24</v>
      </c>
      <c r="K10" s="67" t="s">
        <v>167</v>
      </c>
    </row>
    <row r="11" spans="1:11" ht="25.5" customHeight="1" thickBot="1" x14ac:dyDescent="0.3">
      <c r="A11" s="157" t="s">
        <v>11</v>
      </c>
      <c r="B11" s="472">
        <f>SUM(B9:B10)</f>
        <v>256</v>
      </c>
      <c r="C11" s="472">
        <f t="shared" ref="C11:J11" si="3">SUM(C9:C10)</f>
        <v>90</v>
      </c>
      <c r="D11" s="472">
        <f t="shared" si="3"/>
        <v>346</v>
      </c>
      <c r="E11" s="472">
        <f t="shared" si="3"/>
        <v>0</v>
      </c>
      <c r="F11" s="472">
        <f t="shared" si="3"/>
        <v>0</v>
      </c>
      <c r="G11" s="472">
        <f t="shared" si="3"/>
        <v>0</v>
      </c>
      <c r="H11" s="472">
        <f t="shared" si="3"/>
        <v>256</v>
      </c>
      <c r="I11" s="472">
        <f t="shared" si="3"/>
        <v>90</v>
      </c>
      <c r="J11" s="472">
        <f t="shared" si="3"/>
        <v>346</v>
      </c>
      <c r="K11" s="157" t="s">
        <v>162</v>
      </c>
    </row>
    <row r="12" spans="1:11" ht="25.5" customHeight="1" thickBot="1" x14ac:dyDescent="0.3">
      <c r="A12" s="25" t="s">
        <v>78</v>
      </c>
      <c r="B12" s="40">
        <f>SUM(B11)</f>
        <v>256</v>
      </c>
      <c r="C12" s="40">
        <f t="shared" ref="C12:J12" si="4">SUM(C11)</f>
        <v>90</v>
      </c>
      <c r="D12" s="40">
        <f t="shared" si="4"/>
        <v>346</v>
      </c>
      <c r="E12" s="40">
        <f t="shared" si="4"/>
        <v>0</v>
      </c>
      <c r="F12" s="40">
        <f t="shared" si="4"/>
        <v>0</v>
      </c>
      <c r="G12" s="40">
        <f t="shared" si="4"/>
        <v>0</v>
      </c>
      <c r="H12" s="40">
        <f t="shared" si="4"/>
        <v>256</v>
      </c>
      <c r="I12" s="40">
        <f t="shared" si="4"/>
        <v>90</v>
      </c>
      <c r="J12" s="40">
        <f t="shared" si="4"/>
        <v>346</v>
      </c>
      <c r="K12" s="446" t="s">
        <v>526</v>
      </c>
    </row>
    <row r="13" spans="1:11" ht="17.25" customHeight="1" thickTop="1" x14ac:dyDescent="0.25">
      <c r="B13" s="162"/>
      <c r="C13" s="162"/>
      <c r="D13" s="162"/>
      <c r="E13" s="162"/>
      <c r="F13" s="162"/>
      <c r="G13" s="162"/>
      <c r="H13" s="162"/>
      <c r="I13" s="162"/>
      <c r="J13" s="162"/>
      <c r="K13" s="163"/>
    </row>
    <row r="14" spans="1:11" ht="17.25" customHeight="1" x14ac:dyDescent="0.25">
      <c r="B14" s="162"/>
      <c r="C14" s="162"/>
      <c r="D14" s="162"/>
      <c r="E14" s="162"/>
      <c r="F14" s="162"/>
      <c r="G14" s="162"/>
      <c r="H14" s="162"/>
      <c r="I14" s="162"/>
      <c r="J14" s="162"/>
    </row>
    <row r="15" spans="1:11" ht="17.25" customHeight="1" x14ac:dyDescent="0.25">
      <c r="B15" s="162"/>
      <c r="C15" s="162"/>
      <c r="D15" s="162"/>
      <c r="E15" s="162"/>
      <c r="F15" s="162"/>
      <c r="G15" s="162"/>
      <c r="H15" s="162"/>
      <c r="I15" s="162"/>
      <c r="J15" s="162"/>
    </row>
    <row r="16" spans="1:11" ht="17.25" customHeight="1" x14ac:dyDescent="0.25">
      <c r="B16" s="162"/>
      <c r="C16" s="162"/>
      <c r="D16" s="162"/>
      <c r="E16" s="162"/>
      <c r="F16" s="162"/>
      <c r="G16" s="162"/>
      <c r="H16" s="162"/>
      <c r="I16" s="162"/>
      <c r="J16" s="162"/>
    </row>
    <row r="17" spans="2:10" ht="17.25" customHeight="1" x14ac:dyDescent="0.25">
      <c r="B17" s="162"/>
      <c r="C17" s="162"/>
      <c r="D17" s="162"/>
      <c r="E17" s="162"/>
      <c r="F17" s="162"/>
      <c r="G17" s="162"/>
      <c r="H17" s="162"/>
      <c r="I17" s="162"/>
      <c r="J17" s="162"/>
    </row>
    <row r="18" spans="2:10" ht="17.25" customHeight="1" x14ac:dyDescent="0.25">
      <c r="B18" s="162"/>
      <c r="C18" s="162"/>
      <c r="D18" s="162"/>
      <c r="E18" s="162"/>
      <c r="F18" s="162"/>
      <c r="G18" s="162"/>
      <c r="H18" s="162"/>
      <c r="I18" s="162"/>
      <c r="J18" s="162"/>
    </row>
    <row r="19" spans="2:10" ht="17.25" customHeight="1" x14ac:dyDescent="0.25">
      <c r="B19" s="162"/>
      <c r="C19" s="162"/>
      <c r="D19" s="162"/>
      <c r="E19" s="162"/>
      <c r="F19" s="162"/>
      <c r="G19" s="162"/>
      <c r="H19" s="162"/>
      <c r="I19" s="162"/>
      <c r="J19" s="162"/>
    </row>
    <row r="20" spans="2:10" ht="17.25" customHeight="1" x14ac:dyDescent="0.25">
      <c r="B20" s="162"/>
      <c r="C20" s="162"/>
      <c r="D20" s="162"/>
      <c r="E20" s="162"/>
      <c r="F20" s="162"/>
      <c r="G20" s="162"/>
      <c r="H20" s="162"/>
      <c r="I20" s="162"/>
      <c r="J20" s="162"/>
    </row>
    <row r="21" spans="2:10" ht="17.25" customHeight="1" x14ac:dyDescent="0.25">
      <c r="B21" s="162"/>
      <c r="C21" s="162"/>
      <c r="D21" s="162"/>
      <c r="E21" s="162"/>
      <c r="F21" s="162"/>
      <c r="G21" s="162"/>
      <c r="H21" s="162"/>
      <c r="I21" s="162"/>
      <c r="J21" s="162"/>
    </row>
    <row r="22" spans="2:10" ht="17.25" customHeight="1" x14ac:dyDescent="0.25">
      <c r="B22" s="162"/>
      <c r="C22" s="162"/>
      <c r="D22" s="162"/>
      <c r="E22" s="162"/>
      <c r="F22" s="162"/>
      <c r="G22" s="162"/>
      <c r="H22" s="162"/>
      <c r="I22" s="162"/>
      <c r="J22" s="162"/>
    </row>
    <row r="23" spans="2:10" ht="17.25" customHeight="1" x14ac:dyDescent="0.25">
      <c r="B23" s="162"/>
      <c r="C23" s="162"/>
      <c r="D23" s="162"/>
      <c r="E23" s="162"/>
      <c r="F23" s="162"/>
      <c r="G23" s="162"/>
      <c r="H23" s="162"/>
      <c r="I23" s="162"/>
      <c r="J23" s="162"/>
    </row>
    <row r="24" spans="2:10" ht="17.25" customHeight="1" x14ac:dyDescent="0.25">
      <c r="B24" s="162"/>
      <c r="C24" s="162"/>
      <c r="D24" s="162"/>
      <c r="E24" s="162"/>
      <c r="F24" s="162"/>
      <c r="G24" s="162"/>
      <c r="H24" s="162"/>
      <c r="I24" s="162"/>
      <c r="J24" s="162"/>
    </row>
    <row r="25" spans="2:10" ht="17.25" customHeight="1" x14ac:dyDescent="0.25">
      <c r="B25" s="162"/>
      <c r="C25" s="162"/>
      <c r="D25" s="162"/>
      <c r="E25" s="162"/>
      <c r="F25" s="162"/>
      <c r="G25" s="162"/>
      <c r="H25" s="162"/>
      <c r="I25" s="162"/>
      <c r="J25" s="162"/>
    </row>
    <row r="26" spans="2:10" ht="17.25" customHeight="1" x14ac:dyDescent="0.25">
      <c r="B26" s="162"/>
      <c r="C26" s="162"/>
      <c r="D26" s="162"/>
      <c r="E26" s="162"/>
      <c r="F26" s="162"/>
      <c r="G26" s="162"/>
      <c r="H26" s="162"/>
      <c r="I26" s="162"/>
      <c r="J26" s="162"/>
    </row>
    <row r="27" spans="2:10" ht="17.25" customHeight="1" x14ac:dyDescent="0.25">
      <c r="B27" s="162"/>
      <c r="C27" s="162"/>
      <c r="D27" s="162"/>
      <c r="E27" s="162"/>
      <c r="F27" s="162"/>
      <c r="G27" s="162"/>
      <c r="H27" s="162"/>
      <c r="I27" s="162"/>
      <c r="J27" s="162"/>
    </row>
    <row r="28" spans="2:10" ht="17.25" customHeight="1" x14ac:dyDescent="0.25">
      <c r="B28" s="162"/>
      <c r="C28" s="162"/>
      <c r="D28" s="162"/>
      <c r="E28" s="162"/>
      <c r="F28" s="162"/>
      <c r="G28" s="162"/>
      <c r="H28" s="162"/>
      <c r="I28" s="162"/>
      <c r="J28" s="162"/>
    </row>
    <row r="29" spans="2:10" ht="17.25" customHeight="1" x14ac:dyDescent="0.25">
      <c r="B29" s="162"/>
      <c r="C29" s="162"/>
      <c r="D29" s="162"/>
      <c r="E29" s="162"/>
      <c r="F29" s="162"/>
      <c r="G29" s="162"/>
      <c r="H29" s="162"/>
      <c r="I29" s="162"/>
      <c r="J29" s="162"/>
    </row>
    <row r="30" spans="2:10" ht="17.25" customHeight="1" x14ac:dyDescent="0.25">
      <c r="B30" s="162"/>
      <c r="C30" s="162"/>
      <c r="D30" s="162"/>
      <c r="E30" s="162" t="s">
        <v>270</v>
      </c>
      <c r="F30" s="162"/>
      <c r="G30" s="162"/>
      <c r="H30" s="162"/>
      <c r="I30" s="162"/>
      <c r="J30" s="162"/>
    </row>
    <row r="31" spans="2:10" ht="17.25" customHeight="1" x14ac:dyDescent="0.25">
      <c r="B31" s="162"/>
      <c r="C31" s="162"/>
      <c r="D31" s="162"/>
      <c r="E31" s="162"/>
      <c r="F31" s="162"/>
      <c r="G31" s="162"/>
      <c r="H31" s="162"/>
      <c r="I31" s="162"/>
      <c r="J31" s="162"/>
    </row>
    <row r="32" spans="2:10" ht="17.25" customHeight="1" x14ac:dyDescent="0.25">
      <c r="B32" s="162"/>
      <c r="C32" s="162"/>
      <c r="D32" s="162"/>
      <c r="E32" s="162"/>
      <c r="F32" s="162"/>
      <c r="G32" s="162"/>
      <c r="H32" s="162"/>
      <c r="I32" s="162"/>
      <c r="J32" s="162"/>
    </row>
    <row r="33" spans="2:10" ht="17.25" customHeight="1" x14ac:dyDescent="0.25">
      <c r="B33" s="162"/>
      <c r="C33" s="162"/>
      <c r="D33" s="162"/>
      <c r="E33" s="162"/>
      <c r="F33" s="162"/>
      <c r="G33" s="162"/>
      <c r="H33" s="162"/>
      <c r="I33" s="162"/>
      <c r="J33" s="162"/>
    </row>
    <row r="34" spans="2:10" ht="17.25" customHeight="1" x14ac:dyDescent="0.25">
      <c r="B34" s="162"/>
      <c r="C34" s="162"/>
      <c r="D34" s="162"/>
      <c r="E34" s="162"/>
      <c r="F34" s="162"/>
      <c r="G34" s="162"/>
      <c r="H34" s="162"/>
      <c r="I34" s="162"/>
      <c r="J34" s="162"/>
    </row>
    <row r="35" spans="2:10" ht="17.25" customHeight="1" x14ac:dyDescent="0.25">
      <c r="B35" s="162"/>
      <c r="C35" s="162"/>
      <c r="D35" s="162"/>
      <c r="E35" s="162"/>
      <c r="F35" s="162"/>
      <c r="G35" s="162"/>
      <c r="H35" s="162"/>
      <c r="I35" s="162"/>
      <c r="J35" s="162"/>
    </row>
    <row r="36" spans="2:10" ht="17.25" customHeight="1" x14ac:dyDescent="0.25">
      <c r="B36" s="162"/>
      <c r="C36" s="162"/>
      <c r="D36" s="162"/>
      <c r="E36" s="162"/>
      <c r="F36" s="162"/>
      <c r="G36" s="162"/>
      <c r="H36" s="162"/>
      <c r="I36" s="162"/>
      <c r="J36" s="162"/>
    </row>
    <row r="37" spans="2:10" ht="17.25" customHeight="1" x14ac:dyDescent="0.25">
      <c r="B37" s="162"/>
      <c r="C37" s="162"/>
      <c r="D37" s="162"/>
      <c r="E37" s="162"/>
      <c r="F37" s="162"/>
      <c r="G37" s="162"/>
      <c r="H37" s="162"/>
      <c r="I37" s="162"/>
      <c r="J37" s="162"/>
    </row>
    <row r="38" spans="2:10" ht="17.25" customHeight="1" x14ac:dyDescent="0.25">
      <c r="B38" s="162"/>
      <c r="C38" s="162"/>
      <c r="D38" s="162"/>
      <c r="E38" s="162"/>
      <c r="F38" s="162"/>
      <c r="G38" s="162"/>
      <c r="H38" s="162"/>
      <c r="I38" s="162"/>
      <c r="J38" s="162"/>
    </row>
    <row r="39" spans="2:10" ht="17.25" customHeight="1" x14ac:dyDescent="0.25">
      <c r="B39" s="162"/>
      <c r="C39" s="162"/>
      <c r="D39" s="162"/>
      <c r="E39" s="162"/>
      <c r="F39" s="162"/>
      <c r="G39" s="162"/>
      <c r="H39" s="162"/>
      <c r="I39" s="162"/>
      <c r="J39" s="162"/>
    </row>
    <row r="40" spans="2:10" ht="17.25" customHeight="1" x14ac:dyDescent="0.25">
      <c r="B40" s="162"/>
      <c r="C40" s="162"/>
      <c r="D40" s="162"/>
      <c r="E40" s="162"/>
      <c r="F40" s="162"/>
      <c r="G40" s="162"/>
      <c r="H40" s="162"/>
      <c r="I40" s="162"/>
      <c r="J40" s="162"/>
    </row>
    <row r="41" spans="2:10" ht="17.25" customHeight="1" x14ac:dyDescent="0.25">
      <c r="B41" s="162"/>
      <c r="C41" s="162"/>
      <c r="D41" s="162"/>
      <c r="E41" s="162"/>
      <c r="F41" s="162"/>
      <c r="G41" s="162"/>
      <c r="H41" s="162"/>
      <c r="I41" s="162"/>
      <c r="J41" s="162"/>
    </row>
    <row r="42" spans="2:10" ht="17.25" customHeight="1" x14ac:dyDescent="0.25">
      <c r="B42" s="162"/>
      <c r="C42" s="162"/>
      <c r="D42" s="162"/>
      <c r="E42" s="162"/>
      <c r="F42" s="162"/>
      <c r="G42" s="162"/>
      <c r="H42" s="162"/>
      <c r="I42" s="162"/>
      <c r="J42" s="162"/>
    </row>
    <row r="43" spans="2:10" ht="17.25" customHeight="1" x14ac:dyDescent="0.25">
      <c r="B43" s="162"/>
      <c r="C43" s="162"/>
      <c r="D43" s="162"/>
      <c r="E43" s="162"/>
      <c r="F43" s="162"/>
      <c r="G43" s="162"/>
      <c r="H43" s="162"/>
      <c r="I43" s="162"/>
      <c r="J43" s="162"/>
    </row>
    <row r="44" spans="2:10" ht="17.25" customHeight="1" x14ac:dyDescent="0.25">
      <c r="B44" s="162"/>
      <c r="C44" s="162"/>
      <c r="D44" s="162"/>
      <c r="E44" s="162"/>
      <c r="F44" s="162"/>
      <c r="G44" s="162"/>
      <c r="H44" s="162"/>
      <c r="I44" s="162"/>
      <c r="J44" s="162"/>
    </row>
    <row r="45" spans="2:10" ht="17.25" customHeight="1" x14ac:dyDescent="0.25">
      <c r="B45" s="162"/>
      <c r="C45" s="162"/>
      <c r="D45" s="162"/>
      <c r="E45" s="162"/>
      <c r="F45" s="162"/>
      <c r="G45" s="162"/>
      <c r="H45" s="162"/>
      <c r="I45" s="162"/>
      <c r="J45" s="162"/>
    </row>
    <row r="46" spans="2:10" ht="17.25" customHeight="1" x14ac:dyDescent="0.25">
      <c r="B46" s="162"/>
      <c r="C46" s="162"/>
      <c r="D46" s="162"/>
      <c r="E46" s="162"/>
      <c r="F46" s="162"/>
      <c r="G46" s="162"/>
      <c r="H46" s="162"/>
      <c r="I46" s="162"/>
      <c r="J46" s="162"/>
    </row>
    <row r="47" spans="2:10" ht="17.25" customHeight="1" x14ac:dyDescent="0.25">
      <c r="B47" s="162"/>
      <c r="C47" s="162"/>
      <c r="D47" s="162"/>
      <c r="E47" s="162"/>
      <c r="F47" s="162"/>
      <c r="G47" s="162"/>
      <c r="H47" s="162"/>
      <c r="I47" s="162"/>
      <c r="J47" s="162"/>
    </row>
    <row r="48" spans="2:10" ht="17.25" customHeight="1" x14ac:dyDescent="0.25">
      <c r="B48" s="162"/>
      <c r="C48" s="162"/>
      <c r="D48" s="162"/>
      <c r="E48" s="162"/>
      <c r="F48" s="162"/>
      <c r="G48" s="162"/>
      <c r="H48" s="162"/>
      <c r="I48" s="162"/>
      <c r="J48" s="162"/>
    </row>
    <row r="49" spans="2:10" ht="17.25" customHeight="1" x14ac:dyDescent="0.25">
      <c r="B49" s="162"/>
      <c r="C49" s="162"/>
      <c r="D49" s="162"/>
      <c r="E49" s="162"/>
      <c r="F49" s="162"/>
      <c r="G49" s="162"/>
      <c r="H49" s="162"/>
      <c r="I49" s="162"/>
      <c r="J49" s="162"/>
    </row>
    <row r="50" spans="2:10" ht="17.25" customHeight="1" x14ac:dyDescent="0.25">
      <c r="B50" s="162"/>
      <c r="C50" s="162"/>
      <c r="D50" s="162"/>
      <c r="E50" s="162"/>
      <c r="F50" s="162"/>
      <c r="G50" s="162"/>
      <c r="H50" s="162"/>
      <c r="I50" s="162"/>
      <c r="J50" s="162"/>
    </row>
    <row r="51" spans="2:10" ht="17.25" customHeight="1" x14ac:dyDescent="0.25">
      <c r="B51" s="162"/>
      <c r="C51" s="162"/>
      <c r="D51" s="162"/>
      <c r="E51" s="162"/>
      <c r="F51" s="162"/>
      <c r="G51" s="162"/>
      <c r="H51" s="162"/>
      <c r="I51" s="162"/>
      <c r="J51" s="162"/>
    </row>
    <row r="52" spans="2:10" ht="17.25" customHeight="1" x14ac:dyDescent="0.25">
      <c r="B52" s="162"/>
      <c r="C52" s="162"/>
      <c r="D52" s="162"/>
      <c r="E52" s="162"/>
      <c r="F52" s="162"/>
      <c r="G52" s="162"/>
      <c r="H52" s="162"/>
      <c r="I52" s="162"/>
      <c r="J52" s="162"/>
    </row>
    <row r="53" spans="2:10" ht="17.25" customHeight="1" x14ac:dyDescent="0.25">
      <c r="B53" s="162"/>
      <c r="C53" s="162"/>
      <c r="D53" s="162"/>
      <c r="E53" s="162"/>
      <c r="F53" s="162"/>
      <c r="G53" s="162"/>
      <c r="H53" s="162"/>
      <c r="I53" s="162"/>
      <c r="J53" s="162"/>
    </row>
    <row r="54" spans="2:10" ht="17.25" customHeight="1" x14ac:dyDescent="0.25">
      <c r="B54" s="162"/>
      <c r="C54" s="162"/>
      <c r="D54" s="162"/>
      <c r="E54" s="162"/>
      <c r="F54" s="162"/>
      <c r="G54" s="162"/>
      <c r="H54" s="162"/>
      <c r="I54" s="162"/>
      <c r="J54" s="162"/>
    </row>
    <row r="55" spans="2:10" ht="17.25" customHeight="1" x14ac:dyDescent="0.25">
      <c r="B55" s="162"/>
      <c r="C55" s="162"/>
      <c r="D55" s="162"/>
      <c r="E55" s="162"/>
      <c r="F55" s="162"/>
      <c r="G55" s="162"/>
      <c r="H55" s="162"/>
      <c r="I55" s="162"/>
      <c r="J55" s="162"/>
    </row>
    <row r="56" spans="2:10" ht="17.25" customHeight="1" x14ac:dyDescent="0.25">
      <c r="B56" s="162"/>
      <c r="C56" s="162"/>
      <c r="D56" s="162"/>
      <c r="E56" s="162"/>
      <c r="F56" s="162"/>
      <c r="G56" s="162"/>
      <c r="H56" s="162"/>
      <c r="I56" s="162"/>
      <c r="J56" s="162"/>
    </row>
    <row r="57" spans="2:10" ht="17.25" customHeight="1" x14ac:dyDescent="0.25">
      <c r="B57" s="162"/>
      <c r="C57" s="162"/>
      <c r="D57" s="162"/>
      <c r="E57" s="162"/>
      <c r="F57" s="162"/>
      <c r="G57" s="162"/>
      <c r="H57" s="162"/>
      <c r="I57" s="162"/>
      <c r="J57" s="162"/>
    </row>
    <row r="58" spans="2:10" ht="17.25" customHeight="1" x14ac:dyDescent="0.25">
      <c r="B58" s="162"/>
      <c r="C58" s="162"/>
      <c r="D58" s="162"/>
      <c r="E58" s="162"/>
      <c r="F58" s="162"/>
      <c r="G58" s="162"/>
      <c r="H58" s="162"/>
      <c r="I58" s="162"/>
      <c r="J58" s="162"/>
    </row>
    <row r="59" spans="2:10" ht="17.25" customHeight="1" x14ac:dyDescent="0.25">
      <c r="B59" s="162"/>
      <c r="C59" s="162"/>
      <c r="D59" s="162"/>
      <c r="E59" s="162"/>
      <c r="F59" s="162"/>
      <c r="G59" s="162"/>
      <c r="H59" s="162"/>
      <c r="I59" s="162"/>
      <c r="J59" s="162"/>
    </row>
    <row r="60" spans="2:10" ht="17.25" customHeight="1" x14ac:dyDescent="0.25">
      <c r="B60" s="162"/>
      <c r="C60" s="162"/>
      <c r="D60" s="162"/>
      <c r="E60" s="162"/>
      <c r="F60" s="162"/>
      <c r="G60" s="162"/>
      <c r="H60" s="162"/>
      <c r="I60" s="162"/>
      <c r="J60" s="162"/>
    </row>
    <row r="61" spans="2:10" ht="17.25" customHeight="1" x14ac:dyDescent="0.25">
      <c r="B61" s="162"/>
      <c r="C61" s="162"/>
      <c r="D61" s="162"/>
      <c r="E61" s="162"/>
      <c r="F61" s="162"/>
      <c r="G61" s="162"/>
      <c r="H61" s="162"/>
      <c r="I61" s="162"/>
      <c r="J61" s="162"/>
    </row>
    <row r="62" spans="2:10" ht="17.25" customHeight="1" x14ac:dyDescent="0.25">
      <c r="B62" s="162"/>
      <c r="C62" s="162"/>
      <c r="D62" s="162"/>
      <c r="E62" s="162"/>
      <c r="F62" s="162"/>
      <c r="G62" s="162"/>
      <c r="H62" s="162"/>
      <c r="I62" s="162"/>
      <c r="J62" s="162"/>
    </row>
    <row r="63" spans="2:10" ht="17.25" customHeight="1" x14ac:dyDescent="0.25">
      <c r="B63" s="162"/>
      <c r="C63" s="162"/>
      <c r="D63" s="162"/>
      <c r="E63" s="162"/>
      <c r="F63" s="162"/>
      <c r="G63" s="162"/>
      <c r="H63" s="162"/>
      <c r="I63" s="162"/>
      <c r="J63" s="162"/>
    </row>
    <row r="64" spans="2:10" ht="17.25" customHeight="1" x14ac:dyDescent="0.25">
      <c r="B64" s="162"/>
      <c r="C64" s="162"/>
      <c r="D64" s="162"/>
      <c r="E64" s="162"/>
      <c r="F64" s="162"/>
      <c r="G64" s="162"/>
      <c r="H64" s="162"/>
      <c r="I64" s="162"/>
      <c r="J64" s="162"/>
    </row>
    <row r="65" spans="2:10" ht="17.25" customHeight="1" x14ac:dyDescent="0.25">
      <c r="B65" s="162"/>
      <c r="C65" s="162"/>
      <c r="D65" s="162"/>
      <c r="E65" s="162"/>
      <c r="F65" s="162"/>
      <c r="G65" s="162"/>
      <c r="H65" s="162"/>
      <c r="I65" s="162"/>
      <c r="J65" s="162"/>
    </row>
    <row r="66" spans="2:10" ht="17.25" customHeight="1" x14ac:dyDescent="0.25">
      <c r="B66" s="162"/>
      <c r="C66" s="162"/>
      <c r="D66" s="162"/>
      <c r="E66" s="162"/>
      <c r="F66" s="162"/>
      <c r="G66" s="162"/>
      <c r="H66" s="162"/>
      <c r="I66" s="162"/>
      <c r="J66" s="162"/>
    </row>
    <row r="67" spans="2:10" ht="17.25" customHeight="1" x14ac:dyDescent="0.25">
      <c r="B67" s="162"/>
      <c r="C67" s="162"/>
      <c r="D67" s="162"/>
      <c r="E67" s="162"/>
      <c r="F67" s="162"/>
      <c r="G67" s="162"/>
      <c r="H67" s="162"/>
      <c r="I67" s="162"/>
      <c r="J67" s="162"/>
    </row>
    <row r="68" spans="2:10" ht="17.25" customHeight="1" x14ac:dyDescent="0.25">
      <c r="B68" s="162"/>
      <c r="C68" s="162"/>
      <c r="D68" s="162"/>
      <c r="E68" s="162"/>
      <c r="F68" s="162"/>
      <c r="G68" s="162"/>
      <c r="H68" s="162"/>
      <c r="I68" s="162"/>
      <c r="J68" s="162"/>
    </row>
    <row r="69" spans="2:10" ht="17.25" customHeight="1" x14ac:dyDescent="0.25">
      <c r="B69" s="162"/>
      <c r="C69" s="162"/>
      <c r="D69" s="162"/>
      <c r="E69" s="162"/>
      <c r="F69" s="162"/>
      <c r="G69" s="162"/>
      <c r="H69" s="162"/>
      <c r="I69" s="162"/>
      <c r="J69" s="162"/>
    </row>
    <row r="70" spans="2:10" ht="17.25" customHeight="1" x14ac:dyDescent="0.25">
      <c r="B70" s="162"/>
      <c r="C70" s="162"/>
      <c r="D70" s="162"/>
      <c r="E70" s="162"/>
      <c r="F70" s="162"/>
      <c r="G70" s="162"/>
      <c r="H70" s="162"/>
      <c r="I70" s="162"/>
      <c r="J70" s="162"/>
    </row>
    <row r="71" spans="2:10" ht="17.25" customHeight="1" x14ac:dyDescent="0.25">
      <c r="B71" s="162"/>
      <c r="C71" s="162"/>
      <c r="D71" s="162"/>
      <c r="E71" s="162"/>
      <c r="F71" s="162"/>
      <c r="G71" s="162"/>
      <c r="H71" s="162"/>
      <c r="I71" s="162"/>
      <c r="J71" s="162"/>
    </row>
    <row r="72" spans="2:10" ht="17.25" customHeight="1" x14ac:dyDescent="0.25">
      <c r="B72" s="162"/>
      <c r="C72" s="162"/>
      <c r="D72" s="162"/>
      <c r="E72" s="162"/>
      <c r="F72" s="162"/>
      <c r="G72" s="162"/>
      <c r="H72" s="162"/>
      <c r="I72" s="162"/>
      <c r="J72" s="162"/>
    </row>
    <row r="73" spans="2:10" ht="17.25" customHeight="1" x14ac:dyDescent="0.25">
      <c r="B73" s="162"/>
      <c r="C73" s="162"/>
      <c r="D73" s="162"/>
      <c r="E73" s="162"/>
      <c r="F73" s="162"/>
      <c r="G73" s="162"/>
      <c r="H73" s="162"/>
      <c r="I73" s="162"/>
      <c r="J73" s="162"/>
    </row>
    <row r="74" spans="2:10" ht="17.25" customHeight="1" x14ac:dyDescent="0.25">
      <c r="B74" s="162"/>
      <c r="C74" s="162"/>
      <c r="D74" s="162"/>
      <c r="E74" s="162"/>
      <c r="F74" s="162"/>
      <c r="G74" s="162"/>
      <c r="H74" s="162"/>
      <c r="I74" s="162"/>
      <c r="J74" s="162"/>
    </row>
    <row r="75" spans="2:10" ht="17.25" customHeight="1" x14ac:dyDescent="0.25">
      <c r="B75" s="162"/>
      <c r="C75" s="162"/>
      <c r="D75" s="162"/>
      <c r="E75" s="162"/>
      <c r="F75" s="162"/>
      <c r="G75" s="162"/>
      <c r="H75" s="162"/>
      <c r="I75" s="162"/>
      <c r="J75" s="162"/>
    </row>
    <row r="76" spans="2:10" ht="17.25" customHeight="1" x14ac:dyDescent="0.25">
      <c r="B76" s="162"/>
      <c r="C76" s="162"/>
      <c r="D76" s="162"/>
      <c r="E76" s="162"/>
      <c r="F76" s="162"/>
      <c r="G76" s="162"/>
      <c r="H76" s="162"/>
      <c r="I76" s="162"/>
      <c r="J76" s="162"/>
    </row>
    <row r="77" spans="2:10" ht="17.25" customHeight="1" x14ac:dyDescent="0.25">
      <c r="B77" s="162"/>
      <c r="C77" s="162"/>
      <c r="D77" s="162"/>
      <c r="E77" s="162"/>
      <c r="F77" s="162"/>
      <c r="G77" s="162"/>
      <c r="H77" s="162"/>
      <c r="I77" s="162"/>
      <c r="J77" s="162"/>
    </row>
    <row r="78" spans="2:10" ht="17.25" customHeight="1" x14ac:dyDescent="0.25">
      <c r="B78" s="162"/>
      <c r="C78" s="162"/>
      <c r="D78" s="162"/>
      <c r="E78" s="162"/>
      <c r="F78" s="162"/>
      <c r="G78" s="162"/>
      <c r="H78" s="162"/>
      <c r="I78" s="162"/>
      <c r="J78" s="162"/>
    </row>
    <row r="79" spans="2:10" ht="17.25" customHeight="1" x14ac:dyDescent="0.25">
      <c r="B79" s="162"/>
      <c r="C79" s="162"/>
      <c r="D79" s="162"/>
      <c r="E79" s="162"/>
      <c r="F79" s="162"/>
      <c r="G79" s="162"/>
      <c r="H79" s="162"/>
      <c r="I79" s="162"/>
      <c r="J79" s="162"/>
    </row>
    <row r="80" spans="2:10" ht="17.25" customHeight="1" x14ac:dyDescent="0.25">
      <c r="B80" s="162"/>
      <c r="C80" s="162"/>
      <c r="D80" s="162"/>
      <c r="E80" s="162"/>
      <c r="F80" s="162"/>
      <c r="G80" s="162"/>
      <c r="H80" s="162"/>
      <c r="I80" s="162"/>
      <c r="J80" s="162"/>
    </row>
    <row r="81" spans="2:10" ht="17.25" customHeight="1" x14ac:dyDescent="0.25">
      <c r="B81" s="162"/>
      <c r="C81" s="162"/>
      <c r="D81" s="162"/>
      <c r="E81" s="162"/>
      <c r="F81" s="162"/>
      <c r="G81" s="162"/>
      <c r="H81" s="162"/>
      <c r="I81" s="162"/>
      <c r="J81" s="162"/>
    </row>
    <row r="82" spans="2:10" ht="17.25" customHeight="1" x14ac:dyDescent="0.25">
      <c r="B82" s="162"/>
      <c r="C82" s="162"/>
      <c r="D82" s="162"/>
      <c r="E82" s="162"/>
      <c r="F82" s="162"/>
      <c r="G82" s="162"/>
      <c r="H82" s="162"/>
      <c r="I82" s="162"/>
      <c r="J82" s="162"/>
    </row>
    <row r="83" spans="2:10" ht="17.25" customHeight="1" x14ac:dyDescent="0.25">
      <c r="B83" s="162"/>
      <c r="C83" s="162"/>
      <c r="D83" s="162"/>
      <c r="E83" s="162"/>
      <c r="F83" s="162"/>
      <c r="G83" s="162"/>
      <c r="H83" s="162"/>
      <c r="I83" s="162"/>
      <c r="J83" s="162"/>
    </row>
    <row r="84" spans="2:10" ht="17.25" customHeight="1" x14ac:dyDescent="0.25">
      <c r="B84" s="162"/>
      <c r="C84" s="162"/>
      <c r="D84" s="162"/>
      <c r="E84" s="162"/>
      <c r="F84" s="162"/>
      <c r="G84" s="162"/>
      <c r="H84" s="162"/>
      <c r="I84" s="162"/>
      <c r="J84" s="162"/>
    </row>
    <row r="85" spans="2:10" ht="17.25" customHeight="1" x14ac:dyDescent="0.25">
      <c r="B85" s="162"/>
      <c r="C85" s="162"/>
      <c r="D85" s="162"/>
      <c r="E85" s="162"/>
      <c r="F85" s="162"/>
      <c r="G85" s="162"/>
      <c r="H85" s="162"/>
      <c r="I85" s="162"/>
      <c r="J85" s="162"/>
    </row>
    <row r="86" spans="2:10" ht="17.25" customHeight="1" x14ac:dyDescent="0.25">
      <c r="B86" s="162"/>
      <c r="C86" s="162"/>
      <c r="D86" s="162"/>
      <c r="E86" s="162"/>
      <c r="F86" s="162"/>
      <c r="G86" s="162"/>
      <c r="H86" s="162"/>
      <c r="I86" s="162"/>
      <c r="J86" s="162"/>
    </row>
    <row r="87" spans="2:10" ht="17.25" customHeight="1" x14ac:dyDescent="0.25">
      <c r="B87" s="162"/>
      <c r="C87" s="162"/>
      <c r="D87" s="162"/>
      <c r="E87" s="162"/>
      <c r="F87" s="162"/>
      <c r="G87" s="162"/>
      <c r="H87" s="162"/>
      <c r="I87" s="162"/>
      <c r="J87" s="162"/>
    </row>
    <row r="88" spans="2:10" ht="17.25" customHeight="1" x14ac:dyDescent="0.25">
      <c r="B88" s="162"/>
      <c r="C88" s="162"/>
      <c r="D88" s="162"/>
      <c r="E88" s="162"/>
      <c r="F88" s="162"/>
      <c r="G88" s="162"/>
      <c r="H88" s="162"/>
      <c r="I88" s="162"/>
      <c r="J88" s="162"/>
    </row>
    <row r="89" spans="2:10" ht="17.25" customHeight="1" x14ac:dyDescent="0.25">
      <c r="B89" s="162"/>
      <c r="C89" s="162"/>
      <c r="D89" s="162"/>
      <c r="E89" s="162"/>
      <c r="F89" s="162"/>
      <c r="G89" s="162"/>
      <c r="H89" s="162"/>
      <c r="I89" s="162"/>
      <c r="J89" s="162"/>
    </row>
    <row r="90" spans="2:10" ht="17.25" customHeight="1" x14ac:dyDescent="0.25">
      <c r="B90" s="162"/>
      <c r="C90" s="162"/>
      <c r="D90" s="162"/>
      <c r="E90" s="162"/>
      <c r="F90" s="162"/>
      <c r="G90" s="162"/>
      <c r="H90" s="162"/>
      <c r="I90" s="162"/>
      <c r="J90" s="162"/>
    </row>
    <row r="91" spans="2:10" ht="17.25" customHeight="1" x14ac:dyDescent="0.25">
      <c r="B91" s="162"/>
      <c r="C91" s="162"/>
      <c r="D91" s="162"/>
      <c r="E91" s="162"/>
      <c r="F91" s="162"/>
      <c r="G91" s="162"/>
      <c r="H91" s="162"/>
      <c r="I91" s="162"/>
      <c r="J91" s="162"/>
    </row>
    <row r="92" spans="2:10" ht="17.25" customHeight="1" x14ac:dyDescent="0.25">
      <c r="B92" s="162"/>
      <c r="C92" s="162"/>
      <c r="D92" s="162"/>
      <c r="E92" s="162"/>
      <c r="F92" s="162"/>
      <c r="G92" s="162"/>
      <c r="H92" s="162"/>
      <c r="I92" s="162"/>
      <c r="J92" s="162"/>
    </row>
    <row r="93" spans="2:10" ht="17.25" customHeight="1" x14ac:dyDescent="0.25">
      <c r="B93" s="162"/>
      <c r="C93" s="162"/>
      <c r="D93" s="162"/>
      <c r="E93" s="162"/>
      <c r="F93" s="162"/>
      <c r="G93" s="162"/>
      <c r="H93" s="162"/>
      <c r="I93" s="162"/>
      <c r="J93" s="162"/>
    </row>
    <row r="94" spans="2:10" ht="17.25" customHeight="1" x14ac:dyDescent="0.25">
      <c r="B94" s="162"/>
      <c r="C94" s="162"/>
      <c r="D94" s="162"/>
      <c r="E94" s="162"/>
      <c r="F94" s="162"/>
      <c r="G94" s="162"/>
      <c r="H94" s="162"/>
      <c r="I94" s="162"/>
      <c r="J94" s="162"/>
    </row>
    <row r="95" spans="2:10" ht="17.25" customHeight="1" x14ac:dyDescent="0.25">
      <c r="B95" s="162"/>
      <c r="C95" s="162"/>
      <c r="D95" s="162"/>
      <c r="E95" s="162"/>
      <c r="F95" s="162"/>
      <c r="G95" s="162"/>
      <c r="H95" s="162"/>
      <c r="I95" s="162"/>
      <c r="J95" s="162"/>
    </row>
    <row r="96" spans="2:10" ht="17.25" customHeight="1" x14ac:dyDescent="0.25">
      <c r="B96" s="162"/>
      <c r="C96" s="162"/>
      <c r="D96" s="162"/>
      <c r="E96" s="162"/>
      <c r="F96" s="162"/>
      <c r="G96" s="162"/>
      <c r="H96" s="162"/>
      <c r="I96" s="162"/>
      <c r="J96" s="162"/>
    </row>
    <row r="97" spans="2:10" ht="17.25" customHeight="1" x14ac:dyDescent="0.25">
      <c r="B97" s="162"/>
      <c r="C97" s="162"/>
      <c r="D97" s="162"/>
      <c r="E97" s="162"/>
      <c r="F97" s="162"/>
      <c r="G97" s="162"/>
      <c r="H97" s="162"/>
      <c r="I97" s="162"/>
      <c r="J97" s="162"/>
    </row>
    <row r="98" spans="2:10" ht="17.25" customHeight="1" x14ac:dyDescent="0.25">
      <c r="B98" s="162"/>
      <c r="C98" s="162"/>
      <c r="D98" s="162"/>
      <c r="E98" s="162"/>
      <c r="F98" s="162"/>
      <c r="G98" s="162"/>
      <c r="H98" s="162"/>
      <c r="I98" s="162"/>
      <c r="J98" s="162"/>
    </row>
    <row r="99" spans="2:10" ht="17.25" customHeight="1" x14ac:dyDescent="0.25">
      <c r="B99" s="162"/>
      <c r="C99" s="162"/>
      <c r="D99" s="162"/>
      <c r="E99" s="162"/>
      <c r="F99" s="162"/>
      <c r="G99" s="162"/>
      <c r="H99" s="162"/>
      <c r="I99" s="162"/>
      <c r="J99" s="162"/>
    </row>
    <row r="100" spans="2:10" ht="17.25" customHeight="1" x14ac:dyDescent="0.25">
      <c r="B100" s="162"/>
      <c r="C100" s="162"/>
      <c r="D100" s="162"/>
      <c r="E100" s="162"/>
      <c r="F100" s="162"/>
      <c r="G100" s="162"/>
      <c r="H100" s="162"/>
      <c r="I100" s="162"/>
      <c r="J100" s="162"/>
    </row>
    <row r="101" spans="2:10" ht="17.25" customHeight="1" x14ac:dyDescent="0.25">
      <c r="B101" s="162"/>
      <c r="C101" s="162"/>
      <c r="D101" s="162"/>
      <c r="E101" s="162"/>
      <c r="F101" s="162"/>
      <c r="G101" s="162"/>
      <c r="H101" s="162"/>
      <c r="I101" s="162"/>
      <c r="J101" s="162"/>
    </row>
    <row r="102" spans="2:10" ht="17.25" customHeight="1" x14ac:dyDescent="0.25">
      <c r="B102" s="162"/>
      <c r="C102" s="162"/>
      <c r="D102" s="162"/>
      <c r="E102" s="162"/>
      <c r="F102" s="162"/>
      <c r="G102" s="162"/>
      <c r="H102" s="162"/>
      <c r="I102" s="162"/>
      <c r="J102" s="162"/>
    </row>
    <row r="103" spans="2:10" ht="17.25" customHeight="1" x14ac:dyDescent="0.25">
      <c r="B103" s="162"/>
      <c r="C103" s="162"/>
      <c r="D103" s="162"/>
      <c r="E103" s="162"/>
      <c r="F103" s="162"/>
      <c r="G103" s="162"/>
      <c r="H103" s="162"/>
      <c r="I103" s="162"/>
      <c r="J103" s="162"/>
    </row>
    <row r="104" spans="2:10" ht="17.25" customHeight="1" x14ac:dyDescent="0.25">
      <c r="B104" s="162"/>
      <c r="C104" s="162"/>
      <c r="D104" s="162"/>
      <c r="E104" s="162"/>
      <c r="F104" s="162"/>
      <c r="G104" s="162"/>
      <c r="H104" s="162"/>
      <c r="I104" s="162"/>
      <c r="J104" s="162"/>
    </row>
    <row r="105" spans="2:10" ht="17.25" customHeight="1" x14ac:dyDescent="0.25">
      <c r="B105" s="162"/>
      <c r="C105" s="162"/>
      <c r="D105" s="162"/>
      <c r="E105" s="162"/>
      <c r="F105" s="162"/>
      <c r="G105" s="162"/>
      <c r="H105" s="162"/>
      <c r="I105" s="162"/>
      <c r="J105" s="162"/>
    </row>
    <row r="106" spans="2:10" ht="17.25" customHeight="1" x14ac:dyDescent="0.25">
      <c r="B106" s="162"/>
      <c r="C106" s="162"/>
      <c r="D106" s="162"/>
      <c r="E106" s="162"/>
      <c r="F106" s="162"/>
      <c r="G106" s="162"/>
      <c r="H106" s="162"/>
      <c r="I106" s="162"/>
      <c r="J106" s="162"/>
    </row>
    <row r="107" spans="2:10" ht="17.25" customHeight="1" x14ac:dyDescent="0.25"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2:10" ht="17.25" customHeight="1" x14ac:dyDescent="0.25">
      <c r="B108" s="162"/>
      <c r="C108" s="162"/>
      <c r="D108" s="162"/>
      <c r="E108" s="162"/>
      <c r="F108" s="162"/>
      <c r="G108" s="162"/>
      <c r="H108" s="162"/>
      <c r="I108" s="162"/>
      <c r="J108" s="162"/>
    </row>
    <row r="109" spans="2:10" ht="17.25" customHeight="1" x14ac:dyDescent="0.25">
      <c r="B109" s="162"/>
      <c r="C109" s="162"/>
      <c r="D109" s="162"/>
      <c r="E109" s="162"/>
      <c r="F109" s="162"/>
      <c r="G109" s="162"/>
      <c r="H109" s="162"/>
      <c r="I109" s="162"/>
      <c r="J109" s="162"/>
    </row>
    <row r="110" spans="2:10" ht="17.25" customHeight="1" x14ac:dyDescent="0.25">
      <c r="B110" s="162"/>
      <c r="C110" s="162"/>
      <c r="D110" s="162"/>
      <c r="E110" s="162"/>
      <c r="F110" s="162"/>
      <c r="G110" s="162"/>
      <c r="H110" s="162"/>
      <c r="I110" s="162"/>
      <c r="J110" s="162"/>
    </row>
    <row r="111" spans="2:10" ht="17.25" customHeight="1" x14ac:dyDescent="0.25">
      <c r="B111" s="162"/>
      <c r="C111" s="162"/>
      <c r="D111" s="162"/>
      <c r="E111" s="162"/>
      <c r="F111" s="162"/>
      <c r="G111" s="162"/>
      <c r="H111" s="162"/>
      <c r="I111" s="162"/>
      <c r="J111" s="162"/>
    </row>
    <row r="112" spans="2:10" ht="17.25" customHeight="1" x14ac:dyDescent="0.25">
      <c r="B112" s="162"/>
      <c r="C112" s="162"/>
      <c r="D112" s="162"/>
      <c r="E112" s="162"/>
      <c r="F112" s="162"/>
      <c r="G112" s="162"/>
      <c r="H112" s="162"/>
      <c r="I112" s="162"/>
      <c r="J112" s="162"/>
    </row>
    <row r="113" spans="2:10" ht="17.25" customHeight="1" x14ac:dyDescent="0.25">
      <c r="B113" s="162"/>
      <c r="C113" s="162"/>
      <c r="D113" s="162"/>
      <c r="E113" s="162"/>
      <c r="F113" s="162"/>
      <c r="G113" s="162"/>
      <c r="H113" s="162"/>
      <c r="I113" s="162"/>
      <c r="J113" s="162"/>
    </row>
    <row r="114" spans="2:10" ht="17.25" customHeight="1" x14ac:dyDescent="0.25">
      <c r="B114" s="162"/>
      <c r="C114" s="162"/>
      <c r="D114" s="162"/>
      <c r="E114" s="162"/>
      <c r="F114" s="162"/>
      <c r="G114" s="162"/>
      <c r="H114" s="162"/>
      <c r="I114" s="162"/>
      <c r="J114" s="162"/>
    </row>
    <row r="115" spans="2:10" ht="17.25" customHeight="1" x14ac:dyDescent="0.25">
      <c r="B115" s="162"/>
      <c r="C115" s="162"/>
      <c r="D115" s="162"/>
      <c r="E115" s="162"/>
      <c r="F115" s="162"/>
      <c r="G115" s="162"/>
      <c r="H115" s="162"/>
      <c r="I115" s="162"/>
      <c r="J115" s="162"/>
    </row>
    <row r="116" spans="2:10" ht="17.25" customHeight="1" x14ac:dyDescent="0.25">
      <c r="B116" s="162"/>
      <c r="C116" s="162"/>
      <c r="D116" s="162"/>
      <c r="E116" s="162"/>
      <c r="F116" s="162"/>
      <c r="G116" s="162"/>
      <c r="H116" s="162"/>
      <c r="I116" s="162"/>
      <c r="J116" s="162"/>
    </row>
    <row r="117" spans="2:10" ht="17.25" customHeight="1" x14ac:dyDescent="0.25">
      <c r="B117" s="162"/>
      <c r="C117" s="162"/>
      <c r="D117" s="162"/>
      <c r="E117" s="162"/>
      <c r="F117" s="162"/>
      <c r="G117" s="162"/>
      <c r="H117" s="162"/>
      <c r="I117" s="162"/>
      <c r="J117" s="162"/>
    </row>
    <row r="118" spans="2:10" ht="17.25" customHeight="1" x14ac:dyDescent="0.25">
      <c r="B118" s="162"/>
      <c r="C118" s="162"/>
      <c r="D118" s="162"/>
      <c r="E118" s="162"/>
      <c r="F118" s="162"/>
      <c r="G118" s="162"/>
      <c r="H118" s="162"/>
      <c r="I118" s="162"/>
      <c r="J118" s="162"/>
    </row>
    <row r="119" spans="2:10" ht="17.25" customHeight="1" x14ac:dyDescent="0.25">
      <c r="B119" s="162"/>
      <c r="C119" s="162"/>
      <c r="D119" s="162"/>
      <c r="E119" s="162"/>
      <c r="F119" s="162"/>
      <c r="G119" s="162"/>
      <c r="H119" s="162"/>
      <c r="I119" s="162"/>
      <c r="J119" s="162"/>
    </row>
    <row r="120" spans="2:10" ht="17.25" customHeight="1" x14ac:dyDescent="0.25">
      <c r="B120" s="162"/>
      <c r="C120" s="162"/>
      <c r="D120" s="162"/>
      <c r="E120" s="162"/>
      <c r="F120" s="162"/>
      <c r="G120" s="162"/>
      <c r="H120" s="162"/>
      <c r="I120" s="162"/>
      <c r="J120" s="162"/>
    </row>
    <row r="121" spans="2:10" ht="17.25" customHeight="1" x14ac:dyDescent="0.25">
      <c r="B121" s="162"/>
      <c r="C121" s="162"/>
      <c r="D121" s="162"/>
      <c r="E121" s="162"/>
      <c r="F121" s="162"/>
      <c r="G121" s="162"/>
      <c r="H121" s="162"/>
      <c r="I121" s="162"/>
      <c r="J121" s="162"/>
    </row>
    <row r="122" spans="2:10" ht="17.25" customHeight="1" x14ac:dyDescent="0.25">
      <c r="B122" s="162"/>
      <c r="C122" s="162"/>
      <c r="D122" s="162"/>
      <c r="E122" s="162"/>
      <c r="F122" s="162"/>
      <c r="G122" s="162"/>
      <c r="H122" s="162"/>
      <c r="I122" s="162"/>
      <c r="J122" s="162"/>
    </row>
    <row r="123" spans="2:10" ht="17.25" customHeight="1" x14ac:dyDescent="0.25">
      <c r="B123" s="162"/>
      <c r="C123" s="162"/>
      <c r="D123" s="162"/>
      <c r="E123" s="162"/>
      <c r="F123" s="162"/>
      <c r="G123" s="162"/>
      <c r="H123" s="162"/>
      <c r="I123" s="162"/>
      <c r="J123" s="162"/>
    </row>
    <row r="124" spans="2:10" ht="17.25" customHeight="1" x14ac:dyDescent="0.25">
      <c r="B124" s="162"/>
      <c r="C124" s="162"/>
      <c r="D124" s="162"/>
      <c r="E124" s="162"/>
      <c r="F124" s="162"/>
      <c r="G124" s="162"/>
      <c r="H124" s="162"/>
      <c r="I124" s="162"/>
      <c r="J124" s="162"/>
    </row>
    <row r="125" spans="2:10" ht="17.25" customHeight="1" x14ac:dyDescent="0.25">
      <c r="B125" s="162"/>
      <c r="C125" s="162"/>
      <c r="D125" s="162"/>
      <c r="E125" s="162"/>
      <c r="F125" s="162"/>
      <c r="G125" s="162"/>
      <c r="H125" s="162"/>
      <c r="I125" s="162"/>
      <c r="J125" s="162"/>
    </row>
    <row r="126" spans="2:10" ht="17.25" customHeight="1" x14ac:dyDescent="0.25">
      <c r="B126" s="162"/>
      <c r="C126" s="162"/>
      <c r="D126" s="162"/>
      <c r="E126" s="162"/>
      <c r="F126" s="162"/>
      <c r="G126" s="162"/>
      <c r="H126" s="162"/>
      <c r="I126" s="162"/>
      <c r="J126" s="162"/>
    </row>
    <row r="127" spans="2:10" ht="17.25" customHeight="1" x14ac:dyDescent="0.25">
      <c r="B127" s="162"/>
      <c r="C127" s="162"/>
      <c r="D127" s="162"/>
      <c r="E127" s="162"/>
      <c r="F127" s="162"/>
      <c r="G127" s="162"/>
      <c r="H127" s="162"/>
      <c r="I127" s="162"/>
      <c r="J127" s="162"/>
    </row>
    <row r="128" spans="2:10" ht="17.25" customHeight="1" x14ac:dyDescent="0.25">
      <c r="B128" s="162"/>
      <c r="C128" s="162"/>
      <c r="D128" s="162"/>
      <c r="E128" s="162"/>
      <c r="F128" s="162"/>
      <c r="G128" s="162"/>
      <c r="H128" s="162"/>
      <c r="I128" s="162"/>
      <c r="J128" s="162"/>
    </row>
    <row r="129" spans="2:10" ht="17.25" customHeight="1" x14ac:dyDescent="0.25">
      <c r="B129" s="162"/>
      <c r="C129" s="162"/>
      <c r="D129" s="162"/>
      <c r="E129" s="162"/>
      <c r="F129" s="162"/>
      <c r="G129" s="162"/>
      <c r="H129" s="162"/>
      <c r="I129" s="162"/>
      <c r="J129" s="162"/>
    </row>
    <row r="130" spans="2:10" ht="17.25" customHeight="1" x14ac:dyDescent="0.25">
      <c r="B130" s="162"/>
      <c r="C130" s="162"/>
      <c r="D130" s="162"/>
      <c r="E130" s="162"/>
      <c r="F130" s="162"/>
      <c r="G130" s="162"/>
      <c r="H130" s="162"/>
      <c r="I130" s="162"/>
      <c r="J130" s="162"/>
    </row>
    <row r="131" spans="2:10" ht="17.25" customHeight="1" x14ac:dyDescent="0.25">
      <c r="B131" s="162"/>
      <c r="C131" s="162"/>
      <c r="D131" s="162"/>
      <c r="E131" s="162"/>
      <c r="F131" s="162"/>
      <c r="G131" s="162"/>
      <c r="H131" s="162"/>
      <c r="I131" s="162"/>
      <c r="J131" s="162"/>
    </row>
    <row r="132" spans="2:10" ht="17.25" customHeight="1" x14ac:dyDescent="0.25">
      <c r="B132" s="162"/>
      <c r="C132" s="162"/>
      <c r="D132" s="162"/>
      <c r="E132" s="162"/>
      <c r="F132" s="162"/>
      <c r="G132" s="162"/>
      <c r="H132" s="162"/>
      <c r="I132" s="162"/>
      <c r="J132" s="162"/>
    </row>
    <row r="133" spans="2:10" ht="17.25" customHeight="1" x14ac:dyDescent="0.25">
      <c r="B133" s="162"/>
      <c r="C133" s="162"/>
      <c r="D133" s="162"/>
      <c r="E133" s="162"/>
      <c r="F133" s="162"/>
      <c r="G133" s="162"/>
      <c r="H133" s="162"/>
      <c r="I133" s="162"/>
      <c r="J133" s="162"/>
    </row>
    <row r="134" spans="2:10" ht="17.25" customHeight="1" x14ac:dyDescent="0.25">
      <c r="B134" s="162"/>
      <c r="C134" s="162"/>
      <c r="D134" s="162"/>
      <c r="E134" s="162"/>
      <c r="F134" s="162"/>
      <c r="G134" s="162"/>
      <c r="H134" s="162"/>
      <c r="I134" s="162"/>
      <c r="J134" s="162"/>
    </row>
    <row r="135" spans="2:10" ht="17.25" customHeight="1" x14ac:dyDescent="0.25">
      <c r="B135" s="162"/>
      <c r="C135" s="162"/>
      <c r="D135" s="162"/>
      <c r="E135" s="162"/>
      <c r="F135" s="162"/>
      <c r="G135" s="162"/>
      <c r="H135" s="162"/>
      <c r="I135" s="162"/>
      <c r="J135" s="162"/>
    </row>
    <row r="136" spans="2:10" ht="17.25" customHeight="1" x14ac:dyDescent="0.25">
      <c r="B136" s="162"/>
      <c r="C136" s="162"/>
      <c r="D136" s="162"/>
      <c r="E136" s="162"/>
      <c r="F136" s="162"/>
      <c r="G136" s="162"/>
      <c r="H136" s="162"/>
      <c r="I136" s="162"/>
      <c r="J136" s="162"/>
    </row>
    <row r="137" spans="2:10" ht="17.25" customHeight="1" x14ac:dyDescent="0.25">
      <c r="B137" s="162"/>
      <c r="C137" s="162"/>
      <c r="D137" s="162"/>
      <c r="E137" s="162"/>
      <c r="F137" s="162"/>
      <c r="G137" s="162"/>
      <c r="H137" s="162"/>
      <c r="I137" s="162"/>
      <c r="J137" s="162"/>
    </row>
    <row r="138" spans="2:10" ht="17.25" customHeight="1" x14ac:dyDescent="0.25">
      <c r="B138" s="162"/>
      <c r="C138" s="162"/>
      <c r="D138" s="162"/>
      <c r="E138" s="162"/>
      <c r="F138" s="162"/>
      <c r="G138" s="162"/>
      <c r="H138" s="162"/>
      <c r="I138" s="162"/>
      <c r="J138" s="162"/>
    </row>
    <row r="139" spans="2:10" ht="17.25" customHeight="1" x14ac:dyDescent="0.25"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2:10" ht="17.25" customHeight="1" x14ac:dyDescent="0.25"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2:10" ht="17.25" customHeight="1" x14ac:dyDescent="0.25"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2:10" ht="17.25" customHeight="1" x14ac:dyDescent="0.25">
      <c r="B142" s="162"/>
      <c r="C142" s="162"/>
      <c r="D142" s="162"/>
      <c r="E142" s="162"/>
      <c r="F142" s="162"/>
      <c r="G142" s="162"/>
      <c r="H142" s="162"/>
      <c r="I142" s="162"/>
      <c r="J142" s="162"/>
    </row>
    <row r="143" spans="2:10" ht="17.25" customHeight="1" x14ac:dyDescent="0.25">
      <c r="B143" s="162"/>
      <c r="C143" s="162"/>
      <c r="D143" s="162"/>
      <c r="E143" s="162"/>
      <c r="F143" s="162"/>
      <c r="G143" s="162"/>
      <c r="H143" s="162"/>
      <c r="I143" s="162"/>
      <c r="J143" s="162"/>
    </row>
    <row r="144" spans="2:10" ht="17.25" customHeight="1" x14ac:dyDescent="0.25">
      <c r="B144" s="162"/>
      <c r="C144" s="162"/>
      <c r="D144" s="162"/>
      <c r="E144" s="162"/>
      <c r="F144" s="162"/>
      <c r="G144" s="162"/>
      <c r="H144" s="162"/>
      <c r="I144" s="162"/>
      <c r="J144" s="162"/>
    </row>
    <row r="145" spans="2:10" ht="17.25" customHeight="1" x14ac:dyDescent="0.25">
      <c r="B145" s="162"/>
      <c r="C145" s="162"/>
      <c r="D145" s="162"/>
      <c r="E145" s="162"/>
      <c r="F145" s="162"/>
      <c r="G145" s="162"/>
      <c r="H145" s="162"/>
      <c r="I145" s="162"/>
      <c r="J145" s="162"/>
    </row>
    <row r="146" spans="2:10" ht="17.25" customHeight="1" x14ac:dyDescent="0.25">
      <c r="B146" s="162"/>
      <c r="C146" s="162"/>
      <c r="D146" s="162"/>
      <c r="E146" s="162"/>
      <c r="F146" s="162"/>
      <c r="G146" s="162"/>
      <c r="H146" s="162"/>
      <c r="I146" s="162"/>
      <c r="J146" s="162"/>
    </row>
    <row r="147" spans="2:10" ht="17.25" customHeight="1" x14ac:dyDescent="0.25">
      <c r="B147" s="162"/>
      <c r="C147" s="162"/>
      <c r="D147" s="162"/>
      <c r="E147" s="162"/>
      <c r="F147" s="162"/>
      <c r="G147" s="162"/>
      <c r="H147" s="162"/>
      <c r="I147" s="162"/>
      <c r="J147" s="162"/>
    </row>
    <row r="148" spans="2:10" ht="17.25" customHeight="1" x14ac:dyDescent="0.25">
      <c r="B148" s="162"/>
      <c r="C148" s="162"/>
      <c r="D148" s="162"/>
      <c r="E148" s="162"/>
      <c r="F148" s="162"/>
      <c r="G148" s="162"/>
      <c r="H148" s="162"/>
      <c r="I148" s="162"/>
      <c r="J148" s="162"/>
    </row>
    <row r="149" spans="2:10" ht="17.25" customHeight="1" x14ac:dyDescent="0.25">
      <c r="B149" s="162"/>
      <c r="C149" s="162"/>
      <c r="D149" s="162"/>
      <c r="E149" s="162"/>
      <c r="F149" s="162"/>
      <c r="G149" s="162"/>
      <c r="H149" s="162"/>
      <c r="I149" s="162"/>
      <c r="J149" s="162"/>
    </row>
    <row r="150" spans="2:10" ht="17.25" customHeight="1" x14ac:dyDescent="0.25">
      <c r="B150" s="162"/>
      <c r="C150" s="162"/>
      <c r="D150" s="162"/>
      <c r="E150" s="162"/>
      <c r="F150" s="162"/>
      <c r="G150" s="162"/>
      <c r="H150" s="162"/>
      <c r="I150" s="162"/>
      <c r="J150" s="162"/>
    </row>
    <row r="151" spans="2:10" ht="17.25" customHeight="1" x14ac:dyDescent="0.25">
      <c r="B151" s="162"/>
      <c r="C151" s="162"/>
      <c r="D151" s="162"/>
      <c r="E151" s="162"/>
      <c r="F151" s="162"/>
      <c r="G151" s="162"/>
      <c r="H151" s="162"/>
      <c r="I151" s="162"/>
      <c r="J151" s="162"/>
    </row>
    <row r="152" spans="2:10" ht="17.25" customHeight="1" x14ac:dyDescent="0.25">
      <c r="B152" s="162"/>
      <c r="C152" s="162"/>
      <c r="D152" s="162"/>
      <c r="E152" s="162"/>
      <c r="F152" s="162"/>
      <c r="G152" s="162"/>
      <c r="H152" s="162"/>
      <c r="I152" s="162"/>
      <c r="J152" s="162"/>
    </row>
    <row r="153" spans="2:10" ht="17.25" customHeight="1" x14ac:dyDescent="0.25">
      <c r="B153" s="162"/>
      <c r="C153" s="162"/>
      <c r="D153" s="162"/>
      <c r="E153" s="162"/>
      <c r="F153" s="162"/>
      <c r="G153" s="162"/>
      <c r="H153" s="162"/>
      <c r="I153" s="162"/>
      <c r="J153" s="162"/>
    </row>
    <row r="154" spans="2:10" ht="17.25" customHeight="1" x14ac:dyDescent="0.25">
      <c r="B154" s="162"/>
      <c r="C154" s="162"/>
      <c r="D154" s="162"/>
      <c r="E154" s="162"/>
      <c r="F154" s="162"/>
      <c r="G154" s="162"/>
      <c r="H154" s="162"/>
      <c r="I154" s="162"/>
      <c r="J154" s="162"/>
    </row>
    <row r="155" spans="2:10" ht="17.25" customHeight="1" x14ac:dyDescent="0.25">
      <c r="B155" s="162"/>
      <c r="C155" s="162"/>
      <c r="D155" s="162"/>
      <c r="E155" s="162"/>
      <c r="F155" s="162"/>
      <c r="G155" s="162"/>
      <c r="H155" s="162"/>
      <c r="I155" s="162"/>
      <c r="J155" s="162"/>
    </row>
    <row r="156" spans="2:10" ht="17.25" customHeight="1" x14ac:dyDescent="0.25">
      <c r="B156" s="162"/>
      <c r="C156" s="162"/>
      <c r="D156" s="162"/>
      <c r="E156" s="162"/>
      <c r="F156" s="162"/>
      <c r="G156" s="162"/>
      <c r="H156" s="162"/>
      <c r="I156" s="162"/>
      <c r="J156" s="162"/>
    </row>
    <row r="157" spans="2:10" ht="17.25" customHeight="1" x14ac:dyDescent="0.25">
      <c r="B157" s="162"/>
      <c r="C157" s="162"/>
      <c r="D157" s="162"/>
      <c r="E157" s="162"/>
      <c r="F157" s="162"/>
      <c r="G157" s="162"/>
      <c r="H157" s="162"/>
      <c r="I157" s="162"/>
      <c r="J157" s="162"/>
    </row>
    <row r="158" spans="2:10" ht="17.25" customHeight="1" x14ac:dyDescent="0.25">
      <c r="B158" s="162"/>
      <c r="C158" s="162"/>
      <c r="D158" s="162"/>
      <c r="E158" s="162"/>
      <c r="F158" s="162"/>
      <c r="G158" s="162"/>
      <c r="H158" s="162"/>
      <c r="I158" s="162"/>
      <c r="J158" s="162"/>
    </row>
    <row r="159" spans="2:10" ht="17.25" customHeight="1" x14ac:dyDescent="0.25">
      <c r="B159" s="162"/>
      <c r="C159" s="162"/>
      <c r="D159" s="162"/>
      <c r="E159" s="162"/>
      <c r="F159" s="162"/>
      <c r="G159" s="162"/>
      <c r="H159" s="162"/>
      <c r="I159" s="162"/>
      <c r="J159" s="162"/>
    </row>
    <row r="160" spans="2:10" ht="17.25" customHeight="1" x14ac:dyDescent="0.25">
      <c r="B160" s="162"/>
      <c r="C160" s="162"/>
      <c r="D160" s="162"/>
      <c r="E160" s="162"/>
      <c r="F160" s="162"/>
      <c r="G160" s="162"/>
      <c r="H160" s="162"/>
      <c r="I160" s="162"/>
      <c r="J160" s="162"/>
    </row>
    <row r="161" spans="2:10" ht="17.25" customHeight="1" x14ac:dyDescent="0.25">
      <c r="B161" s="162"/>
      <c r="C161" s="162"/>
      <c r="D161" s="162"/>
      <c r="E161" s="162"/>
      <c r="F161" s="162"/>
      <c r="G161" s="162"/>
      <c r="H161" s="162"/>
      <c r="I161" s="162"/>
      <c r="J161" s="162"/>
    </row>
    <row r="162" spans="2:10" ht="17.25" customHeight="1" x14ac:dyDescent="0.25">
      <c r="B162" s="162"/>
      <c r="C162" s="162"/>
      <c r="D162" s="162"/>
      <c r="E162" s="162"/>
      <c r="F162" s="162"/>
      <c r="G162" s="162"/>
      <c r="H162" s="162"/>
      <c r="I162" s="162"/>
      <c r="J162" s="162"/>
    </row>
    <row r="163" spans="2:10" ht="17.25" customHeight="1" x14ac:dyDescent="0.25">
      <c r="B163" s="162"/>
      <c r="C163" s="162"/>
      <c r="D163" s="162"/>
      <c r="E163" s="162"/>
      <c r="F163" s="162"/>
      <c r="G163" s="162"/>
      <c r="H163" s="162"/>
      <c r="I163" s="162"/>
      <c r="J163" s="162"/>
    </row>
    <row r="164" spans="2:10" ht="17.25" customHeight="1" x14ac:dyDescent="0.25">
      <c r="B164" s="162"/>
      <c r="C164" s="162"/>
      <c r="D164" s="162"/>
      <c r="E164" s="162"/>
      <c r="F164" s="162"/>
      <c r="G164" s="162"/>
      <c r="H164" s="162"/>
      <c r="I164" s="162"/>
      <c r="J164" s="162"/>
    </row>
    <row r="165" spans="2:10" ht="17.25" customHeight="1" x14ac:dyDescent="0.25">
      <c r="B165" s="162"/>
      <c r="C165" s="162"/>
      <c r="D165" s="162"/>
      <c r="E165" s="162"/>
      <c r="F165" s="162"/>
      <c r="G165" s="162"/>
      <c r="H165" s="162"/>
      <c r="I165" s="162"/>
      <c r="J165" s="162"/>
    </row>
    <row r="166" spans="2:10" ht="17.25" customHeight="1" x14ac:dyDescent="0.25">
      <c r="B166" s="162"/>
      <c r="C166" s="162"/>
      <c r="D166" s="162"/>
      <c r="E166" s="162"/>
      <c r="F166" s="162"/>
      <c r="G166" s="162"/>
      <c r="H166" s="162"/>
      <c r="I166" s="162"/>
      <c r="J166" s="162"/>
    </row>
    <row r="167" spans="2:10" ht="17.25" customHeight="1" x14ac:dyDescent="0.25">
      <c r="B167" s="162"/>
      <c r="C167" s="162"/>
      <c r="D167" s="162"/>
      <c r="E167" s="162"/>
      <c r="F167" s="162"/>
      <c r="G167" s="162"/>
      <c r="H167" s="162"/>
      <c r="I167" s="162"/>
      <c r="J167" s="162"/>
    </row>
    <row r="168" spans="2:10" ht="17.25" customHeight="1" x14ac:dyDescent="0.25">
      <c r="B168" s="162"/>
      <c r="C168" s="162"/>
      <c r="D168" s="162"/>
      <c r="E168" s="162"/>
      <c r="F168" s="162"/>
      <c r="G168" s="162"/>
      <c r="H168" s="162"/>
      <c r="I168" s="162"/>
      <c r="J168" s="162"/>
    </row>
    <row r="169" spans="2:10" ht="17.25" customHeight="1" x14ac:dyDescent="0.25">
      <c r="B169" s="162"/>
      <c r="C169" s="162"/>
      <c r="D169" s="162"/>
      <c r="E169" s="162"/>
      <c r="F169" s="162"/>
      <c r="G169" s="162"/>
      <c r="H169" s="162"/>
      <c r="I169" s="162"/>
      <c r="J169" s="162"/>
    </row>
    <row r="170" spans="2:10" ht="17.25" customHeight="1" x14ac:dyDescent="0.25">
      <c r="B170" s="162"/>
      <c r="C170" s="162"/>
      <c r="D170" s="162"/>
      <c r="E170" s="162"/>
      <c r="F170" s="162"/>
      <c r="G170" s="162"/>
      <c r="H170" s="162"/>
      <c r="I170" s="162"/>
      <c r="J170" s="162"/>
    </row>
    <row r="171" spans="2:10" ht="17.25" customHeight="1" x14ac:dyDescent="0.25">
      <c r="B171" s="162"/>
      <c r="C171" s="162"/>
      <c r="D171" s="162"/>
      <c r="E171" s="162"/>
      <c r="F171" s="162"/>
      <c r="G171" s="162"/>
      <c r="H171" s="162"/>
      <c r="I171" s="162"/>
      <c r="J171" s="162"/>
    </row>
    <row r="172" spans="2:10" ht="17.25" customHeight="1" x14ac:dyDescent="0.25">
      <c r="B172" s="162"/>
      <c r="C172" s="162"/>
      <c r="D172" s="162"/>
      <c r="E172" s="162"/>
      <c r="F172" s="162"/>
      <c r="G172" s="162"/>
      <c r="H172" s="162"/>
      <c r="I172" s="162"/>
      <c r="J172" s="162"/>
    </row>
    <row r="173" spans="2:10" ht="17.25" customHeight="1" x14ac:dyDescent="0.25">
      <c r="B173" s="162"/>
      <c r="C173" s="162"/>
      <c r="D173" s="162"/>
      <c r="E173" s="162"/>
      <c r="F173" s="162"/>
      <c r="G173" s="162"/>
      <c r="H173" s="162"/>
      <c r="I173" s="162"/>
      <c r="J173" s="162"/>
    </row>
    <row r="174" spans="2:10" ht="17.25" customHeight="1" x14ac:dyDescent="0.25">
      <c r="B174" s="162"/>
      <c r="C174" s="162"/>
      <c r="D174" s="162"/>
      <c r="E174" s="162"/>
      <c r="F174" s="162"/>
      <c r="G174" s="162"/>
      <c r="H174" s="162"/>
      <c r="I174" s="162"/>
      <c r="J174" s="162"/>
    </row>
    <row r="175" spans="2:10" ht="17.25" customHeight="1" x14ac:dyDescent="0.25">
      <c r="B175" s="162"/>
      <c r="C175" s="162"/>
      <c r="D175" s="162"/>
      <c r="E175" s="162"/>
      <c r="F175" s="162"/>
      <c r="G175" s="162"/>
      <c r="H175" s="162"/>
      <c r="I175" s="162"/>
      <c r="J175" s="162"/>
    </row>
    <row r="176" spans="2:10" ht="17.25" customHeight="1" x14ac:dyDescent="0.25">
      <c r="B176" s="162"/>
      <c r="C176" s="162"/>
      <c r="D176" s="162"/>
      <c r="E176" s="162"/>
      <c r="F176" s="162"/>
      <c r="G176" s="162"/>
      <c r="H176" s="162"/>
      <c r="I176" s="162"/>
      <c r="J176" s="162"/>
    </row>
    <row r="177" spans="2:10" ht="17.25" customHeight="1" x14ac:dyDescent="0.25">
      <c r="B177" s="162"/>
      <c r="C177" s="162"/>
      <c r="D177" s="162"/>
      <c r="E177" s="162"/>
      <c r="F177" s="162"/>
      <c r="G177" s="162"/>
      <c r="H177" s="162"/>
      <c r="I177" s="162"/>
      <c r="J177" s="162"/>
    </row>
    <row r="178" spans="2:10" ht="17.25" customHeight="1" x14ac:dyDescent="0.25">
      <c r="B178" s="162"/>
      <c r="C178" s="162"/>
      <c r="D178" s="162"/>
      <c r="E178" s="162"/>
      <c r="F178" s="162"/>
      <c r="G178" s="162"/>
      <c r="H178" s="162"/>
      <c r="I178" s="162"/>
      <c r="J178" s="162"/>
    </row>
    <row r="179" spans="2:10" ht="17.25" customHeight="1" x14ac:dyDescent="0.25">
      <c r="B179" s="162"/>
      <c r="C179" s="162"/>
      <c r="D179" s="162"/>
      <c r="E179" s="162"/>
      <c r="F179" s="162"/>
      <c r="G179" s="162"/>
      <c r="H179" s="162"/>
      <c r="I179" s="162"/>
      <c r="J179" s="162"/>
    </row>
    <row r="180" spans="2:10" ht="17.25" customHeight="1" x14ac:dyDescent="0.25">
      <c r="B180" s="162"/>
      <c r="C180" s="162"/>
      <c r="D180" s="162"/>
      <c r="E180" s="162"/>
      <c r="F180" s="162"/>
      <c r="G180" s="162"/>
      <c r="H180" s="162"/>
      <c r="I180" s="162"/>
      <c r="J180" s="162"/>
    </row>
    <row r="181" spans="2:10" ht="17.25" customHeight="1" x14ac:dyDescent="0.25">
      <c r="B181" s="162"/>
      <c r="C181" s="162"/>
      <c r="D181" s="162"/>
      <c r="E181" s="162"/>
      <c r="F181" s="162"/>
      <c r="G181" s="162"/>
      <c r="H181" s="162"/>
      <c r="I181" s="162"/>
      <c r="J181" s="162"/>
    </row>
    <row r="182" spans="2:10" ht="17.25" customHeight="1" x14ac:dyDescent="0.25">
      <c r="B182" s="162"/>
      <c r="C182" s="162"/>
      <c r="D182" s="162"/>
      <c r="E182" s="162"/>
      <c r="F182" s="162"/>
      <c r="G182" s="162"/>
      <c r="H182" s="162"/>
      <c r="I182" s="162"/>
      <c r="J182" s="162"/>
    </row>
    <row r="183" spans="2:10" ht="17.25" customHeight="1" x14ac:dyDescent="0.25">
      <c r="B183" s="162"/>
      <c r="C183" s="162"/>
      <c r="D183" s="162"/>
      <c r="E183" s="162"/>
      <c r="F183" s="162"/>
      <c r="G183" s="162"/>
      <c r="H183" s="162"/>
      <c r="I183" s="162"/>
      <c r="J183" s="162"/>
    </row>
    <row r="184" spans="2:10" ht="17.25" customHeight="1" x14ac:dyDescent="0.25">
      <c r="B184" s="162"/>
      <c r="C184" s="162"/>
      <c r="D184" s="162"/>
      <c r="E184" s="162"/>
      <c r="F184" s="162"/>
      <c r="G184" s="162"/>
      <c r="H184" s="162"/>
      <c r="I184" s="162"/>
      <c r="J184" s="162"/>
    </row>
    <row r="185" spans="2:10" ht="17.25" customHeight="1" x14ac:dyDescent="0.25">
      <c r="B185" s="162"/>
      <c r="C185" s="162"/>
      <c r="D185" s="162"/>
      <c r="E185" s="162"/>
      <c r="F185" s="162"/>
      <c r="G185" s="162"/>
      <c r="H185" s="162"/>
      <c r="I185" s="162"/>
      <c r="J185" s="162"/>
    </row>
    <row r="186" spans="2:10" ht="17.25" customHeight="1" x14ac:dyDescent="0.25">
      <c r="B186" s="162"/>
      <c r="C186" s="162"/>
      <c r="D186" s="162"/>
      <c r="E186" s="162"/>
      <c r="F186" s="162"/>
      <c r="G186" s="162"/>
      <c r="H186" s="162"/>
      <c r="I186" s="162"/>
      <c r="J186" s="162"/>
    </row>
    <row r="187" spans="2:10" ht="17.25" customHeight="1" x14ac:dyDescent="0.25">
      <c r="B187" s="162"/>
      <c r="C187" s="162"/>
      <c r="D187" s="162"/>
      <c r="E187" s="162"/>
      <c r="F187" s="162"/>
      <c r="G187" s="162"/>
      <c r="H187" s="162"/>
      <c r="I187" s="162"/>
      <c r="J187" s="162"/>
    </row>
    <row r="188" spans="2:10" ht="17.25" customHeight="1" x14ac:dyDescent="0.25">
      <c r="B188" s="162"/>
      <c r="C188" s="162"/>
      <c r="D188" s="162"/>
      <c r="E188" s="162"/>
      <c r="F188" s="162"/>
      <c r="G188" s="162"/>
      <c r="H188" s="162"/>
      <c r="I188" s="162"/>
      <c r="J188" s="162"/>
    </row>
    <row r="189" spans="2:10" ht="17.25" customHeight="1" x14ac:dyDescent="0.25">
      <c r="B189" s="162"/>
      <c r="C189" s="162"/>
      <c r="D189" s="162"/>
      <c r="E189" s="162"/>
      <c r="F189" s="162"/>
      <c r="G189" s="162"/>
      <c r="H189" s="162"/>
      <c r="I189" s="162"/>
      <c r="J189" s="162"/>
    </row>
    <row r="190" spans="2:10" ht="17.25" customHeight="1" x14ac:dyDescent="0.25">
      <c r="B190" s="162"/>
      <c r="C190" s="162"/>
      <c r="D190" s="162"/>
      <c r="E190" s="162"/>
      <c r="F190" s="162"/>
      <c r="G190" s="162"/>
      <c r="H190" s="162"/>
      <c r="I190" s="162"/>
      <c r="J190" s="162"/>
    </row>
    <row r="191" spans="2:10" ht="17.25" customHeight="1" x14ac:dyDescent="0.25">
      <c r="B191" s="162"/>
      <c r="C191" s="162"/>
      <c r="D191" s="162"/>
      <c r="E191" s="162"/>
      <c r="F191" s="162"/>
      <c r="G191" s="162"/>
      <c r="H191" s="162"/>
      <c r="I191" s="162"/>
      <c r="J191" s="162"/>
    </row>
    <row r="192" spans="2:10" ht="17.25" customHeight="1" x14ac:dyDescent="0.25">
      <c r="B192" s="162"/>
      <c r="C192" s="162"/>
      <c r="D192" s="162"/>
      <c r="E192" s="162"/>
      <c r="F192" s="162"/>
      <c r="G192" s="162"/>
      <c r="H192" s="162"/>
      <c r="I192" s="162"/>
      <c r="J192" s="162"/>
    </row>
    <row r="193" spans="2:10" ht="17.25" customHeight="1" x14ac:dyDescent="0.25">
      <c r="B193" s="162"/>
      <c r="C193" s="162"/>
      <c r="D193" s="162"/>
      <c r="E193" s="162"/>
      <c r="F193" s="162"/>
      <c r="G193" s="162"/>
      <c r="H193" s="162"/>
      <c r="I193" s="162"/>
      <c r="J193" s="162"/>
    </row>
    <row r="194" spans="2:10" ht="17.25" customHeight="1" x14ac:dyDescent="0.25">
      <c r="B194" s="162"/>
      <c r="C194" s="162"/>
      <c r="D194" s="162"/>
      <c r="E194" s="162"/>
      <c r="F194" s="162"/>
      <c r="G194" s="162"/>
      <c r="H194" s="162"/>
      <c r="I194" s="162"/>
      <c r="J194" s="162"/>
    </row>
    <row r="195" spans="2:10" ht="17.25" customHeight="1" x14ac:dyDescent="0.25">
      <c r="B195" s="162"/>
      <c r="C195" s="162"/>
      <c r="D195" s="162"/>
      <c r="E195" s="162"/>
      <c r="F195" s="162"/>
      <c r="G195" s="162"/>
      <c r="H195" s="162"/>
      <c r="I195" s="162"/>
      <c r="J195" s="162"/>
    </row>
    <row r="196" spans="2:10" ht="17.25" customHeight="1" x14ac:dyDescent="0.25">
      <c r="B196" s="162"/>
      <c r="C196" s="162"/>
      <c r="D196" s="162"/>
      <c r="E196" s="162"/>
      <c r="F196" s="162"/>
      <c r="G196" s="162"/>
      <c r="H196" s="162"/>
      <c r="I196" s="162"/>
      <c r="J196" s="162"/>
    </row>
    <row r="197" spans="2:10" ht="17.25" customHeight="1" x14ac:dyDescent="0.25">
      <c r="B197" s="162"/>
      <c r="C197" s="162"/>
      <c r="D197" s="162"/>
      <c r="E197" s="162"/>
      <c r="F197" s="162"/>
      <c r="G197" s="162"/>
      <c r="H197" s="162"/>
      <c r="I197" s="162"/>
      <c r="J197" s="162"/>
    </row>
    <row r="198" spans="2:10" ht="17.25" customHeight="1" x14ac:dyDescent="0.25">
      <c r="B198" s="162"/>
      <c r="C198" s="162"/>
      <c r="D198" s="162"/>
      <c r="E198" s="162"/>
      <c r="F198" s="162"/>
      <c r="G198" s="162"/>
      <c r="H198" s="162"/>
      <c r="I198" s="162"/>
      <c r="J198" s="162"/>
    </row>
    <row r="199" spans="2:10" ht="17.25" customHeight="1" x14ac:dyDescent="0.25">
      <c r="B199" s="162"/>
      <c r="C199" s="162"/>
      <c r="D199" s="162"/>
      <c r="E199" s="162"/>
      <c r="F199" s="162"/>
      <c r="G199" s="162"/>
      <c r="H199" s="162"/>
      <c r="I199" s="162"/>
      <c r="J199" s="162"/>
    </row>
    <row r="200" spans="2:10" ht="17.25" customHeight="1" x14ac:dyDescent="0.25">
      <c r="B200" s="162"/>
      <c r="C200" s="162"/>
      <c r="D200" s="162"/>
      <c r="E200" s="162"/>
      <c r="F200" s="162"/>
      <c r="G200" s="162"/>
      <c r="H200" s="162"/>
      <c r="I200" s="162"/>
      <c r="J200" s="162"/>
    </row>
    <row r="201" spans="2:10" ht="17.25" customHeight="1" x14ac:dyDescent="0.25">
      <c r="B201" s="162"/>
      <c r="C201" s="162"/>
      <c r="D201" s="162"/>
      <c r="E201" s="162"/>
      <c r="F201" s="162"/>
      <c r="G201" s="162"/>
      <c r="H201" s="162"/>
      <c r="I201" s="162"/>
      <c r="J201" s="162"/>
    </row>
    <row r="202" spans="2:10" ht="17.25" customHeight="1" x14ac:dyDescent="0.25">
      <c r="B202" s="162"/>
      <c r="C202" s="162"/>
      <c r="D202" s="162"/>
      <c r="E202" s="162"/>
      <c r="F202" s="162"/>
      <c r="G202" s="162"/>
      <c r="H202" s="162"/>
      <c r="I202" s="162"/>
      <c r="J202" s="162"/>
    </row>
    <row r="203" spans="2:10" ht="17.25" customHeight="1" x14ac:dyDescent="0.25">
      <c r="B203" s="162"/>
      <c r="C203" s="162"/>
      <c r="D203" s="162"/>
      <c r="E203" s="162"/>
      <c r="F203" s="162"/>
      <c r="G203" s="162"/>
      <c r="H203" s="162"/>
      <c r="I203" s="162"/>
      <c r="J203" s="162"/>
    </row>
    <row r="204" spans="2:10" ht="17.25" customHeight="1" x14ac:dyDescent="0.25">
      <c r="B204" s="162"/>
      <c r="C204" s="162"/>
      <c r="D204" s="162"/>
      <c r="E204" s="162"/>
      <c r="F204" s="162"/>
      <c r="G204" s="162"/>
      <c r="H204" s="162"/>
      <c r="I204" s="162"/>
      <c r="J204" s="162"/>
    </row>
    <row r="205" spans="2:10" ht="17.25" customHeight="1" x14ac:dyDescent="0.25">
      <c r="B205" s="162"/>
      <c r="C205" s="162"/>
      <c r="D205" s="162"/>
      <c r="E205" s="162"/>
      <c r="F205" s="162"/>
      <c r="G205" s="162"/>
      <c r="H205" s="162"/>
      <c r="I205" s="162"/>
      <c r="J205" s="162"/>
    </row>
    <row r="206" spans="2:10" ht="17.25" customHeight="1" x14ac:dyDescent="0.25">
      <c r="B206" s="162"/>
      <c r="C206" s="162"/>
      <c r="D206" s="162"/>
      <c r="E206" s="162"/>
      <c r="F206" s="162"/>
      <c r="G206" s="162"/>
      <c r="H206" s="162"/>
      <c r="I206" s="162"/>
      <c r="J206" s="162"/>
    </row>
    <row r="207" spans="2:10" ht="17.25" customHeight="1" x14ac:dyDescent="0.25">
      <c r="B207" s="162"/>
      <c r="C207" s="162"/>
      <c r="D207" s="162"/>
      <c r="E207" s="162"/>
      <c r="F207" s="162"/>
      <c r="G207" s="162"/>
      <c r="H207" s="162"/>
      <c r="I207" s="162"/>
      <c r="J207" s="162"/>
    </row>
    <row r="208" spans="2:10" ht="17.25" customHeight="1" x14ac:dyDescent="0.25">
      <c r="B208" s="162"/>
      <c r="C208" s="162"/>
      <c r="D208" s="162"/>
      <c r="E208" s="162"/>
      <c r="F208" s="162"/>
      <c r="G208" s="162"/>
      <c r="H208" s="162"/>
      <c r="I208" s="162"/>
      <c r="J208" s="162"/>
    </row>
    <row r="209" spans="2:10" ht="17.25" customHeight="1" x14ac:dyDescent="0.25">
      <c r="B209" s="162"/>
      <c r="C209" s="162"/>
      <c r="D209" s="162"/>
      <c r="E209" s="162"/>
      <c r="F209" s="162"/>
      <c r="G209" s="162"/>
      <c r="H209" s="162"/>
      <c r="I209" s="162"/>
      <c r="J209" s="162"/>
    </row>
    <row r="210" spans="2:10" ht="17.25" customHeight="1" x14ac:dyDescent="0.25">
      <c r="B210" s="162"/>
      <c r="C210" s="162"/>
      <c r="D210" s="162"/>
      <c r="E210" s="162"/>
      <c r="F210" s="162"/>
      <c r="G210" s="162"/>
      <c r="H210" s="162"/>
      <c r="I210" s="162"/>
      <c r="J210" s="162"/>
    </row>
    <row r="211" spans="2:10" ht="17.25" customHeight="1" x14ac:dyDescent="0.25">
      <c r="B211" s="162"/>
      <c r="C211" s="162"/>
      <c r="D211" s="162"/>
      <c r="E211" s="162"/>
      <c r="F211" s="162"/>
      <c r="G211" s="162"/>
      <c r="H211" s="162"/>
      <c r="I211" s="162"/>
      <c r="J211" s="162"/>
    </row>
    <row r="212" spans="2:10" ht="17.25" customHeight="1" x14ac:dyDescent="0.25">
      <c r="B212" s="162"/>
      <c r="C212" s="162"/>
      <c r="D212" s="162"/>
      <c r="E212" s="162"/>
      <c r="F212" s="162"/>
      <c r="G212" s="162"/>
      <c r="H212" s="162"/>
      <c r="I212" s="162"/>
      <c r="J212" s="162"/>
    </row>
    <row r="213" spans="2:10" ht="17.25" customHeight="1" x14ac:dyDescent="0.25">
      <c r="B213" s="162"/>
      <c r="C213" s="162"/>
      <c r="D213" s="162"/>
      <c r="E213" s="162"/>
      <c r="F213" s="162"/>
      <c r="G213" s="162"/>
      <c r="H213" s="162"/>
      <c r="I213" s="162"/>
      <c r="J213" s="162"/>
    </row>
    <row r="214" spans="2:10" ht="17.25" customHeight="1" x14ac:dyDescent="0.25">
      <c r="B214" s="162"/>
      <c r="C214" s="162"/>
      <c r="D214" s="162"/>
      <c r="E214" s="162"/>
      <c r="F214" s="162"/>
      <c r="G214" s="162"/>
      <c r="H214" s="162"/>
      <c r="I214" s="162"/>
      <c r="J214" s="162"/>
    </row>
    <row r="215" spans="2:10" ht="17.25" customHeight="1" x14ac:dyDescent="0.25">
      <c r="B215" s="162"/>
      <c r="C215" s="162"/>
      <c r="D215" s="162"/>
      <c r="E215" s="162"/>
      <c r="F215" s="162"/>
      <c r="G215" s="162"/>
      <c r="H215" s="162"/>
      <c r="I215" s="162"/>
      <c r="J215" s="162"/>
    </row>
    <row r="216" spans="2:10" ht="17.25" customHeight="1" x14ac:dyDescent="0.25">
      <c r="B216" s="162"/>
      <c r="C216" s="162"/>
      <c r="D216" s="162"/>
      <c r="E216" s="162"/>
      <c r="F216" s="162"/>
      <c r="G216" s="162"/>
      <c r="H216" s="162"/>
      <c r="I216" s="162"/>
      <c r="J216" s="162"/>
    </row>
    <row r="217" spans="2:10" ht="17.25" customHeight="1" x14ac:dyDescent="0.25">
      <c r="B217" s="162"/>
      <c r="C217" s="162"/>
      <c r="D217" s="162"/>
      <c r="E217" s="162"/>
      <c r="F217" s="162"/>
      <c r="G217" s="162"/>
      <c r="H217" s="162"/>
      <c r="I217" s="162"/>
      <c r="J217" s="162"/>
    </row>
    <row r="218" spans="2:10" ht="17.25" customHeight="1" x14ac:dyDescent="0.25">
      <c r="B218" s="162"/>
      <c r="C218" s="162"/>
      <c r="D218" s="162"/>
      <c r="E218" s="162"/>
      <c r="F218" s="162"/>
      <c r="G218" s="162"/>
      <c r="H218" s="162"/>
      <c r="I218" s="162"/>
      <c r="J218" s="162"/>
    </row>
    <row r="219" spans="2:10" ht="17.25" customHeight="1" x14ac:dyDescent="0.25">
      <c r="B219" s="162"/>
      <c r="C219" s="162"/>
      <c r="D219" s="162"/>
      <c r="E219" s="162"/>
      <c r="F219" s="162"/>
      <c r="G219" s="162"/>
      <c r="H219" s="162"/>
      <c r="I219" s="162"/>
      <c r="J219" s="162"/>
    </row>
    <row r="220" spans="2:10" ht="17.25" customHeight="1" x14ac:dyDescent="0.25">
      <c r="B220" s="162"/>
      <c r="C220" s="162"/>
      <c r="D220" s="162"/>
      <c r="E220" s="162"/>
      <c r="F220" s="162"/>
      <c r="G220" s="162"/>
      <c r="H220" s="162"/>
      <c r="I220" s="162"/>
      <c r="J220" s="162"/>
    </row>
    <row r="221" spans="2:10" ht="17.25" customHeight="1" x14ac:dyDescent="0.25">
      <c r="B221" s="162"/>
      <c r="C221" s="162"/>
      <c r="D221" s="162"/>
      <c r="E221" s="162"/>
      <c r="F221" s="162"/>
      <c r="G221" s="162"/>
      <c r="H221" s="162"/>
      <c r="I221" s="162"/>
      <c r="J221" s="162"/>
    </row>
    <row r="222" spans="2:10" ht="17.25" customHeight="1" x14ac:dyDescent="0.25">
      <c r="B222" s="162"/>
      <c r="C222" s="162"/>
      <c r="D222" s="162"/>
      <c r="E222" s="162"/>
      <c r="F222" s="162"/>
      <c r="G222" s="162"/>
      <c r="H222" s="162"/>
      <c r="I222" s="162"/>
      <c r="J222" s="162"/>
    </row>
    <row r="223" spans="2:10" ht="17.25" customHeight="1" x14ac:dyDescent="0.25">
      <c r="B223" s="162"/>
      <c r="C223" s="162"/>
      <c r="D223" s="162"/>
      <c r="E223" s="162"/>
      <c r="F223" s="162"/>
      <c r="G223" s="162"/>
      <c r="H223" s="162"/>
      <c r="I223" s="162"/>
      <c r="J223" s="162"/>
    </row>
    <row r="224" spans="2:10" ht="17.25" customHeight="1" x14ac:dyDescent="0.25">
      <c r="B224" s="162"/>
      <c r="C224" s="162"/>
      <c r="D224" s="162"/>
      <c r="E224" s="162"/>
      <c r="F224" s="162"/>
      <c r="G224" s="162"/>
      <c r="H224" s="162"/>
      <c r="I224" s="162"/>
      <c r="J224" s="162"/>
    </row>
    <row r="225" spans="2:10" ht="17.25" customHeight="1" x14ac:dyDescent="0.25">
      <c r="B225" s="162"/>
      <c r="C225" s="162"/>
      <c r="D225" s="162"/>
      <c r="E225" s="162"/>
      <c r="F225" s="162"/>
      <c r="G225" s="162"/>
      <c r="H225" s="162"/>
      <c r="I225" s="162"/>
      <c r="J225" s="162"/>
    </row>
    <row r="226" spans="2:10" ht="17.25" customHeight="1" x14ac:dyDescent="0.25">
      <c r="B226" s="162"/>
      <c r="C226" s="162"/>
      <c r="D226" s="162"/>
      <c r="E226" s="162"/>
      <c r="F226" s="162"/>
      <c r="G226" s="162"/>
      <c r="H226" s="162"/>
      <c r="I226" s="162"/>
      <c r="J226" s="162"/>
    </row>
    <row r="227" spans="2:10" ht="17.25" customHeight="1" x14ac:dyDescent="0.25">
      <c r="B227" s="162"/>
      <c r="C227" s="162"/>
      <c r="D227" s="162"/>
      <c r="E227" s="162"/>
      <c r="F227" s="162"/>
      <c r="G227" s="162"/>
      <c r="H227" s="162"/>
      <c r="I227" s="162"/>
      <c r="J227" s="162"/>
    </row>
    <row r="228" spans="2:10" ht="17.25" customHeight="1" x14ac:dyDescent="0.25">
      <c r="B228" s="162"/>
      <c r="C228" s="162"/>
      <c r="D228" s="162"/>
      <c r="E228" s="162"/>
      <c r="F228" s="162"/>
      <c r="G228" s="162"/>
      <c r="H228" s="162"/>
      <c r="I228" s="162"/>
      <c r="J228" s="162"/>
    </row>
    <row r="229" spans="2:10" ht="17.25" customHeight="1" x14ac:dyDescent="0.25">
      <c r="B229" s="162"/>
      <c r="C229" s="162"/>
      <c r="D229" s="162"/>
      <c r="E229" s="162"/>
      <c r="F229" s="162"/>
      <c r="G229" s="162"/>
      <c r="H229" s="162"/>
      <c r="I229" s="162"/>
      <c r="J229" s="162"/>
    </row>
    <row r="230" spans="2:10" ht="17.25" customHeight="1" x14ac:dyDescent="0.25">
      <c r="B230" s="162"/>
      <c r="C230" s="162"/>
      <c r="D230" s="162"/>
      <c r="E230" s="162"/>
      <c r="F230" s="162"/>
      <c r="G230" s="162"/>
      <c r="H230" s="162"/>
      <c r="I230" s="162"/>
      <c r="J230" s="162"/>
    </row>
    <row r="231" spans="2:10" ht="17.25" customHeight="1" x14ac:dyDescent="0.25">
      <c r="B231" s="162"/>
      <c r="C231" s="162"/>
      <c r="D231" s="162"/>
      <c r="E231" s="162"/>
      <c r="F231" s="162"/>
      <c r="G231" s="162"/>
      <c r="H231" s="162"/>
      <c r="I231" s="162"/>
      <c r="J231" s="162"/>
    </row>
    <row r="232" spans="2:10" ht="17.25" customHeight="1" x14ac:dyDescent="0.25">
      <c r="B232" s="162"/>
      <c r="C232" s="162"/>
      <c r="D232" s="162"/>
      <c r="E232" s="162"/>
      <c r="F232" s="162"/>
      <c r="G232" s="162"/>
      <c r="H232" s="162"/>
      <c r="I232" s="162"/>
      <c r="J232" s="162"/>
    </row>
    <row r="233" spans="2:10" ht="17.25" customHeight="1" x14ac:dyDescent="0.25">
      <c r="B233" s="162"/>
      <c r="C233" s="162"/>
      <c r="D233" s="162"/>
      <c r="E233" s="162"/>
      <c r="F233" s="162"/>
      <c r="G233" s="162"/>
      <c r="H233" s="162"/>
      <c r="I233" s="162"/>
      <c r="J233" s="162"/>
    </row>
    <row r="234" spans="2:10" ht="17.25" customHeight="1" x14ac:dyDescent="0.25">
      <c r="B234" s="162"/>
      <c r="C234" s="162"/>
      <c r="D234" s="162"/>
      <c r="E234" s="162"/>
      <c r="F234" s="162"/>
      <c r="G234" s="162"/>
      <c r="H234" s="162"/>
      <c r="I234" s="162"/>
      <c r="J234" s="162"/>
    </row>
    <row r="235" spans="2:10" ht="17.25" customHeight="1" x14ac:dyDescent="0.25">
      <c r="B235" s="162"/>
      <c r="C235" s="162"/>
      <c r="D235" s="162"/>
      <c r="E235" s="162"/>
      <c r="F235" s="162"/>
      <c r="G235" s="162"/>
      <c r="H235" s="162"/>
      <c r="I235" s="162"/>
      <c r="J235" s="162"/>
    </row>
    <row r="236" spans="2:10" ht="17.25" customHeight="1" x14ac:dyDescent="0.25">
      <c r="B236" s="162"/>
      <c r="C236" s="162"/>
      <c r="D236" s="162"/>
      <c r="E236" s="162"/>
      <c r="F236" s="162"/>
      <c r="G236" s="162"/>
      <c r="H236" s="162"/>
      <c r="I236" s="162"/>
      <c r="J236" s="162"/>
    </row>
    <row r="237" spans="2:10" ht="17.25" customHeight="1" x14ac:dyDescent="0.25">
      <c r="B237" s="162"/>
      <c r="C237" s="162"/>
      <c r="D237" s="162"/>
      <c r="E237" s="162"/>
      <c r="F237" s="162"/>
      <c r="G237" s="162"/>
      <c r="H237" s="162"/>
      <c r="I237" s="162"/>
      <c r="J237" s="162"/>
    </row>
    <row r="238" spans="2:10" ht="17.25" customHeight="1" x14ac:dyDescent="0.25">
      <c r="B238" s="162"/>
      <c r="C238" s="162"/>
      <c r="D238" s="162"/>
      <c r="E238" s="162"/>
      <c r="F238" s="162"/>
      <c r="G238" s="162"/>
      <c r="H238" s="162"/>
      <c r="I238" s="162"/>
      <c r="J238" s="162"/>
    </row>
    <row r="239" spans="2:10" ht="17.25" customHeight="1" x14ac:dyDescent="0.25">
      <c r="B239" s="162"/>
      <c r="C239" s="162"/>
      <c r="D239" s="162"/>
      <c r="E239" s="162"/>
      <c r="F239" s="162"/>
      <c r="G239" s="162"/>
      <c r="H239" s="162"/>
      <c r="I239" s="162"/>
      <c r="J239" s="162"/>
    </row>
    <row r="240" spans="2:10" ht="17.25" customHeight="1" x14ac:dyDescent="0.25">
      <c r="B240" s="162"/>
      <c r="C240" s="162"/>
      <c r="D240" s="162"/>
      <c r="E240" s="162"/>
      <c r="F240" s="162"/>
      <c r="G240" s="162"/>
      <c r="H240" s="162"/>
      <c r="I240" s="162"/>
      <c r="J240" s="162"/>
    </row>
    <row r="241" spans="2:10" ht="17.25" customHeight="1" x14ac:dyDescent="0.25">
      <c r="B241" s="162"/>
      <c r="C241" s="162"/>
      <c r="D241" s="162"/>
      <c r="E241" s="162"/>
      <c r="F241" s="162"/>
      <c r="G241" s="162"/>
      <c r="H241" s="162"/>
      <c r="I241" s="162"/>
      <c r="J241" s="162"/>
    </row>
    <row r="242" spans="2:10" ht="17.25" customHeight="1" x14ac:dyDescent="0.25">
      <c r="B242" s="162"/>
      <c r="C242" s="162"/>
      <c r="D242" s="162"/>
      <c r="E242" s="162"/>
      <c r="F242" s="162"/>
      <c r="G242" s="162"/>
      <c r="H242" s="162"/>
      <c r="I242" s="162"/>
      <c r="J242" s="162"/>
    </row>
    <row r="243" spans="2:10" ht="17.25" customHeight="1" x14ac:dyDescent="0.25">
      <c r="B243" s="162"/>
      <c r="C243" s="162"/>
      <c r="D243" s="162"/>
      <c r="E243" s="162"/>
      <c r="F243" s="162"/>
      <c r="G243" s="162"/>
      <c r="H243" s="162"/>
      <c r="I243" s="162"/>
      <c r="J243" s="162"/>
    </row>
    <row r="244" spans="2:10" ht="17.25" customHeight="1" x14ac:dyDescent="0.25">
      <c r="B244" s="162"/>
      <c r="C244" s="162"/>
      <c r="D244" s="162"/>
      <c r="E244" s="162"/>
      <c r="F244" s="162"/>
      <c r="G244" s="162"/>
      <c r="H244" s="162"/>
      <c r="I244" s="162"/>
      <c r="J244" s="162"/>
    </row>
    <row r="245" spans="2:10" ht="17.25" customHeight="1" x14ac:dyDescent="0.25">
      <c r="B245" s="162"/>
      <c r="C245" s="162"/>
      <c r="D245" s="162"/>
      <c r="E245" s="162"/>
      <c r="F245" s="162"/>
      <c r="G245" s="162"/>
      <c r="H245" s="162"/>
      <c r="I245" s="162"/>
      <c r="J245" s="162"/>
    </row>
    <row r="246" spans="2:10" ht="17.25" customHeight="1" x14ac:dyDescent="0.25">
      <c r="B246" s="162"/>
      <c r="C246" s="162"/>
      <c r="D246" s="162"/>
      <c r="E246" s="162"/>
      <c r="F246" s="162"/>
      <c r="G246" s="162"/>
      <c r="H246" s="162"/>
      <c r="I246" s="162"/>
      <c r="J246" s="162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K247"/>
  <sheetViews>
    <sheetView rightToLeft="1" view="pageBreakPreview" zoomScale="80" zoomScaleNormal="60" zoomScaleSheetLayoutView="80" workbookViewId="0">
      <selection activeCell="M7" sqref="M7"/>
    </sheetView>
  </sheetViews>
  <sheetFormatPr defaultRowHeight="17.25" customHeight="1" x14ac:dyDescent="0.25"/>
  <cols>
    <col min="1" max="1" width="30.6640625" style="154" customWidth="1"/>
    <col min="2" max="10" width="10.6640625" style="154" customWidth="1"/>
    <col min="11" max="11" width="30.6640625" style="154" customWidth="1"/>
    <col min="12" max="247" width="9.109375" style="154"/>
    <col min="248" max="248" width="26.6640625" style="154" customWidth="1"/>
    <col min="249" max="260" width="9.33203125" style="154" customWidth="1"/>
    <col min="261" max="503" width="9.109375" style="154"/>
    <col min="504" max="504" width="26.6640625" style="154" customWidth="1"/>
    <col min="505" max="516" width="9.33203125" style="154" customWidth="1"/>
    <col min="517" max="759" width="9.109375" style="154"/>
    <col min="760" max="760" width="26.6640625" style="154" customWidth="1"/>
    <col min="761" max="772" width="9.33203125" style="154" customWidth="1"/>
    <col min="773" max="1015" width="9.109375" style="154"/>
    <col min="1016" max="1016" width="26.6640625" style="154" customWidth="1"/>
    <col min="1017" max="1028" width="9.33203125" style="154" customWidth="1"/>
    <col min="1029" max="1271" width="9.109375" style="154"/>
    <col min="1272" max="1272" width="26.6640625" style="154" customWidth="1"/>
    <col min="1273" max="1284" width="9.33203125" style="154" customWidth="1"/>
    <col min="1285" max="1527" width="9.109375" style="154"/>
    <col min="1528" max="1528" width="26.6640625" style="154" customWidth="1"/>
    <col min="1529" max="1540" width="9.33203125" style="154" customWidth="1"/>
    <col min="1541" max="1783" width="9.109375" style="154"/>
    <col min="1784" max="1784" width="26.6640625" style="154" customWidth="1"/>
    <col min="1785" max="1796" width="9.33203125" style="154" customWidth="1"/>
    <col min="1797" max="2039" width="9.109375" style="154"/>
    <col min="2040" max="2040" width="26.6640625" style="154" customWidth="1"/>
    <col min="2041" max="2052" width="9.33203125" style="154" customWidth="1"/>
    <col min="2053" max="2295" width="9.109375" style="154"/>
    <col min="2296" max="2296" width="26.6640625" style="154" customWidth="1"/>
    <col min="2297" max="2308" width="9.33203125" style="154" customWidth="1"/>
    <col min="2309" max="2551" width="9.109375" style="154"/>
    <col min="2552" max="2552" width="26.6640625" style="154" customWidth="1"/>
    <col min="2553" max="2564" width="9.33203125" style="154" customWidth="1"/>
    <col min="2565" max="2807" width="9.109375" style="154"/>
    <col min="2808" max="2808" width="26.6640625" style="154" customWidth="1"/>
    <col min="2809" max="2820" width="9.33203125" style="154" customWidth="1"/>
    <col min="2821" max="3063" width="9.109375" style="154"/>
    <col min="3064" max="3064" width="26.6640625" style="154" customWidth="1"/>
    <col min="3065" max="3076" width="9.33203125" style="154" customWidth="1"/>
    <col min="3077" max="3319" width="9.109375" style="154"/>
    <col min="3320" max="3320" width="26.6640625" style="154" customWidth="1"/>
    <col min="3321" max="3332" width="9.33203125" style="154" customWidth="1"/>
    <col min="3333" max="3575" width="9.109375" style="154"/>
    <col min="3576" max="3576" width="26.6640625" style="154" customWidth="1"/>
    <col min="3577" max="3588" width="9.33203125" style="154" customWidth="1"/>
    <col min="3589" max="3831" width="9.109375" style="154"/>
    <col min="3832" max="3832" width="26.6640625" style="154" customWidth="1"/>
    <col min="3833" max="3844" width="9.33203125" style="154" customWidth="1"/>
    <col min="3845" max="4087" width="9.109375" style="154"/>
    <col min="4088" max="4088" width="26.6640625" style="154" customWidth="1"/>
    <col min="4089" max="4100" width="9.33203125" style="154" customWidth="1"/>
    <col min="4101" max="4343" width="9.109375" style="154"/>
    <col min="4344" max="4344" width="26.6640625" style="154" customWidth="1"/>
    <col min="4345" max="4356" width="9.33203125" style="154" customWidth="1"/>
    <col min="4357" max="4599" width="9.109375" style="154"/>
    <col min="4600" max="4600" width="26.6640625" style="154" customWidth="1"/>
    <col min="4601" max="4612" width="9.33203125" style="154" customWidth="1"/>
    <col min="4613" max="4855" width="9.109375" style="154"/>
    <col min="4856" max="4856" width="26.6640625" style="154" customWidth="1"/>
    <col min="4857" max="4868" width="9.33203125" style="154" customWidth="1"/>
    <col min="4869" max="5111" width="9.109375" style="154"/>
    <col min="5112" max="5112" width="26.6640625" style="154" customWidth="1"/>
    <col min="5113" max="5124" width="9.33203125" style="154" customWidth="1"/>
    <col min="5125" max="5367" width="9.109375" style="154"/>
    <col min="5368" max="5368" width="26.6640625" style="154" customWidth="1"/>
    <col min="5369" max="5380" width="9.33203125" style="154" customWidth="1"/>
    <col min="5381" max="5623" width="9.109375" style="154"/>
    <col min="5624" max="5624" width="26.6640625" style="154" customWidth="1"/>
    <col min="5625" max="5636" width="9.33203125" style="154" customWidth="1"/>
    <col min="5637" max="5879" width="9.109375" style="154"/>
    <col min="5880" max="5880" width="26.6640625" style="154" customWidth="1"/>
    <col min="5881" max="5892" width="9.33203125" style="154" customWidth="1"/>
    <col min="5893" max="6135" width="9.109375" style="154"/>
    <col min="6136" max="6136" width="26.6640625" style="154" customWidth="1"/>
    <col min="6137" max="6148" width="9.33203125" style="154" customWidth="1"/>
    <col min="6149" max="6391" width="9.109375" style="154"/>
    <col min="6392" max="6392" width="26.6640625" style="154" customWidth="1"/>
    <col min="6393" max="6404" width="9.33203125" style="154" customWidth="1"/>
    <col min="6405" max="6647" width="9.109375" style="154"/>
    <col min="6648" max="6648" width="26.6640625" style="154" customWidth="1"/>
    <col min="6649" max="6660" width="9.33203125" style="154" customWidth="1"/>
    <col min="6661" max="6903" width="9.109375" style="154"/>
    <col min="6904" max="6904" width="26.6640625" style="154" customWidth="1"/>
    <col min="6905" max="6916" width="9.33203125" style="154" customWidth="1"/>
    <col min="6917" max="7159" width="9.109375" style="154"/>
    <col min="7160" max="7160" width="26.6640625" style="154" customWidth="1"/>
    <col min="7161" max="7172" width="9.33203125" style="154" customWidth="1"/>
    <col min="7173" max="7415" width="9.109375" style="154"/>
    <col min="7416" max="7416" width="26.6640625" style="154" customWidth="1"/>
    <col min="7417" max="7428" width="9.33203125" style="154" customWidth="1"/>
    <col min="7429" max="7671" width="9.109375" style="154"/>
    <col min="7672" max="7672" width="26.6640625" style="154" customWidth="1"/>
    <col min="7673" max="7684" width="9.33203125" style="154" customWidth="1"/>
    <col min="7685" max="7927" width="9.109375" style="154"/>
    <col min="7928" max="7928" width="26.6640625" style="154" customWidth="1"/>
    <col min="7929" max="7940" width="9.33203125" style="154" customWidth="1"/>
    <col min="7941" max="8183" width="9.109375" style="154"/>
    <col min="8184" max="8184" width="26.6640625" style="154" customWidth="1"/>
    <col min="8185" max="8196" width="9.33203125" style="154" customWidth="1"/>
    <col min="8197" max="8439" width="9.109375" style="154"/>
    <col min="8440" max="8440" width="26.6640625" style="154" customWidth="1"/>
    <col min="8441" max="8452" width="9.33203125" style="154" customWidth="1"/>
    <col min="8453" max="8695" width="9.109375" style="154"/>
    <col min="8696" max="8696" width="26.6640625" style="154" customWidth="1"/>
    <col min="8697" max="8708" width="9.33203125" style="154" customWidth="1"/>
    <col min="8709" max="8951" width="9.109375" style="154"/>
    <col min="8952" max="8952" width="26.6640625" style="154" customWidth="1"/>
    <col min="8953" max="8964" width="9.33203125" style="154" customWidth="1"/>
    <col min="8965" max="9207" width="9.109375" style="154"/>
    <col min="9208" max="9208" width="26.6640625" style="154" customWidth="1"/>
    <col min="9209" max="9220" width="9.33203125" style="154" customWidth="1"/>
    <col min="9221" max="9463" width="9.109375" style="154"/>
    <col min="9464" max="9464" width="26.6640625" style="154" customWidth="1"/>
    <col min="9465" max="9476" width="9.33203125" style="154" customWidth="1"/>
    <col min="9477" max="9719" width="9.109375" style="154"/>
    <col min="9720" max="9720" width="26.6640625" style="154" customWidth="1"/>
    <col min="9721" max="9732" width="9.33203125" style="154" customWidth="1"/>
    <col min="9733" max="9975" width="9.109375" style="154"/>
    <col min="9976" max="9976" width="26.6640625" style="154" customWidth="1"/>
    <col min="9977" max="9988" width="9.33203125" style="154" customWidth="1"/>
    <col min="9989" max="10231" width="9.109375" style="154"/>
    <col min="10232" max="10232" width="26.6640625" style="154" customWidth="1"/>
    <col min="10233" max="10244" width="9.33203125" style="154" customWidth="1"/>
    <col min="10245" max="10487" width="9.109375" style="154"/>
    <col min="10488" max="10488" width="26.6640625" style="154" customWidth="1"/>
    <col min="10489" max="10500" width="9.33203125" style="154" customWidth="1"/>
    <col min="10501" max="10743" width="9.109375" style="154"/>
    <col min="10744" max="10744" width="26.6640625" style="154" customWidth="1"/>
    <col min="10745" max="10756" width="9.33203125" style="154" customWidth="1"/>
    <col min="10757" max="10999" width="9.109375" style="154"/>
    <col min="11000" max="11000" width="26.6640625" style="154" customWidth="1"/>
    <col min="11001" max="11012" width="9.33203125" style="154" customWidth="1"/>
    <col min="11013" max="11255" width="9.109375" style="154"/>
    <col min="11256" max="11256" width="26.6640625" style="154" customWidth="1"/>
    <col min="11257" max="11268" width="9.33203125" style="154" customWidth="1"/>
    <col min="11269" max="11511" width="9.109375" style="154"/>
    <col min="11512" max="11512" width="26.6640625" style="154" customWidth="1"/>
    <col min="11513" max="11524" width="9.33203125" style="154" customWidth="1"/>
    <col min="11525" max="11767" width="9.109375" style="154"/>
    <col min="11768" max="11768" width="26.6640625" style="154" customWidth="1"/>
    <col min="11769" max="11780" width="9.33203125" style="154" customWidth="1"/>
    <col min="11781" max="12023" width="9.109375" style="154"/>
    <col min="12024" max="12024" width="26.6640625" style="154" customWidth="1"/>
    <col min="12025" max="12036" width="9.33203125" style="154" customWidth="1"/>
    <col min="12037" max="12279" width="9.109375" style="154"/>
    <col min="12280" max="12280" width="26.6640625" style="154" customWidth="1"/>
    <col min="12281" max="12292" width="9.33203125" style="154" customWidth="1"/>
    <col min="12293" max="12535" width="9.109375" style="154"/>
    <col min="12536" max="12536" width="26.6640625" style="154" customWidth="1"/>
    <col min="12537" max="12548" width="9.33203125" style="154" customWidth="1"/>
    <col min="12549" max="12791" width="9.109375" style="154"/>
    <col min="12792" max="12792" width="26.6640625" style="154" customWidth="1"/>
    <col min="12793" max="12804" width="9.33203125" style="154" customWidth="1"/>
    <col min="12805" max="13047" width="9.109375" style="154"/>
    <col min="13048" max="13048" width="26.6640625" style="154" customWidth="1"/>
    <col min="13049" max="13060" width="9.33203125" style="154" customWidth="1"/>
    <col min="13061" max="13303" width="9.109375" style="154"/>
    <col min="13304" max="13304" width="26.6640625" style="154" customWidth="1"/>
    <col min="13305" max="13316" width="9.33203125" style="154" customWidth="1"/>
    <col min="13317" max="13559" width="9.109375" style="154"/>
    <col min="13560" max="13560" width="26.6640625" style="154" customWidth="1"/>
    <col min="13561" max="13572" width="9.33203125" style="154" customWidth="1"/>
    <col min="13573" max="13815" width="9.109375" style="154"/>
    <col min="13816" max="13816" width="26.6640625" style="154" customWidth="1"/>
    <col min="13817" max="13828" width="9.33203125" style="154" customWidth="1"/>
    <col min="13829" max="14071" width="9.109375" style="154"/>
    <col min="14072" max="14072" width="26.6640625" style="154" customWidth="1"/>
    <col min="14073" max="14084" width="9.33203125" style="154" customWidth="1"/>
    <col min="14085" max="14327" width="9.109375" style="154"/>
    <col min="14328" max="14328" width="26.6640625" style="154" customWidth="1"/>
    <col min="14329" max="14340" width="9.33203125" style="154" customWidth="1"/>
    <col min="14341" max="14583" width="9.109375" style="154"/>
    <col min="14584" max="14584" width="26.6640625" style="154" customWidth="1"/>
    <col min="14585" max="14596" width="9.33203125" style="154" customWidth="1"/>
    <col min="14597" max="14839" width="9.109375" style="154"/>
    <col min="14840" max="14840" width="26.6640625" style="154" customWidth="1"/>
    <col min="14841" max="14852" width="9.33203125" style="154" customWidth="1"/>
    <col min="14853" max="15095" width="9.109375" style="154"/>
    <col min="15096" max="15096" width="26.6640625" style="154" customWidth="1"/>
    <col min="15097" max="15108" width="9.33203125" style="154" customWidth="1"/>
    <col min="15109" max="15351" width="9.109375" style="154"/>
    <col min="15352" max="15352" width="26.6640625" style="154" customWidth="1"/>
    <col min="15353" max="15364" width="9.33203125" style="154" customWidth="1"/>
    <col min="15365" max="15607" width="9.109375" style="154"/>
    <col min="15608" max="15608" width="26.6640625" style="154" customWidth="1"/>
    <col min="15609" max="15620" width="9.33203125" style="154" customWidth="1"/>
    <col min="15621" max="15863" width="9.109375" style="154"/>
    <col min="15864" max="15864" width="26.6640625" style="154" customWidth="1"/>
    <col min="15865" max="15876" width="9.33203125" style="154" customWidth="1"/>
    <col min="15877" max="16119" width="9.109375" style="154"/>
    <col min="16120" max="16120" width="26.6640625" style="154" customWidth="1"/>
    <col min="16121" max="16132" width="9.33203125" style="154" customWidth="1"/>
    <col min="16133" max="16384" width="9.109375" style="154"/>
  </cols>
  <sheetData>
    <row r="1" spans="1:11" s="151" customFormat="1" ht="28.5" customHeight="1" x14ac:dyDescent="0.65">
      <c r="A1" s="691" t="s">
        <v>786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</row>
    <row r="2" spans="1:11" s="151" customFormat="1" ht="36" customHeight="1" x14ac:dyDescent="0.65">
      <c r="A2" s="727" t="s">
        <v>787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</row>
    <row r="3" spans="1:11" s="151" customFormat="1" ht="30.75" customHeight="1" thickBot="1" x14ac:dyDescent="0.7">
      <c r="A3" s="152" t="s">
        <v>634</v>
      </c>
      <c r="B3" s="192"/>
      <c r="C3" s="192"/>
      <c r="D3" s="192"/>
      <c r="E3" s="192"/>
      <c r="F3" s="192"/>
      <c r="G3" s="192"/>
      <c r="H3" s="192"/>
      <c r="I3" s="192"/>
      <c r="J3" s="192"/>
      <c r="K3" s="153" t="s">
        <v>635</v>
      </c>
    </row>
    <row r="4" spans="1:11" ht="17.25" customHeight="1" thickTop="1" x14ac:dyDescent="0.25">
      <c r="A4" s="728" t="s">
        <v>14</v>
      </c>
      <c r="B4" s="728" t="s">
        <v>6</v>
      </c>
      <c r="C4" s="728"/>
      <c r="D4" s="728"/>
      <c r="E4" s="728" t="s">
        <v>7</v>
      </c>
      <c r="F4" s="728"/>
      <c r="G4" s="728"/>
      <c r="H4" s="728" t="s">
        <v>236</v>
      </c>
      <c r="I4" s="728"/>
      <c r="J4" s="728"/>
      <c r="K4" s="730" t="s">
        <v>164</v>
      </c>
    </row>
    <row r="5" spans="1:11" ht="17.25" customHeight="1" x14ac:dyDescent="0.25">
      <c r="A5" s="691"/>
      <c r="B5" s="691" t="s">
        <v>448</v>
      </c>
      <c r="C5" s="691"/>
      <c r="D5" s="691"/>
      <c r="E5" s="691" t="s">
        <v>128</v>
      </c>
      <c r="F5" s="691"/>
      <c r="G5" s="691"/>
      <c r="H5" s="691" t="s">
        <v>129</v>
      </c>
      <c r="I5" s="691"/>
      <c r="J5" s="691"/>
      <c r="K5" s="731"/>
    </row>
    <row r="6" spans="1:11" ht="21.75" customHeight="1" x14ac:dyDescent="0.25">
      <c r="A6" s="691"/>
      <c r="B6" s="315" t="s">
        <v>237</v>
      </c>
      <c r="C6" s="315" t="s">
        <v>270</v>
      </c>
      <c r="D6" s="314" t="s">
        <v>243</v>
      </c>
      <c r="E6" s="315" t="s">
        <v>237</v>
      </c>
      <c r="F6" s="315" t="s">
        <v>270</v>
      </c>
      <c r="G6" s="314" t="s">
        <v>243</v>
      </c>
      <c r="H6" s="315" t="s">
        <v>237</v>
      </c>
      <c r="I6" s="315" t="s">
        <v>270</v>
      </c>
      <c r="J6" s="314" t="s">
        <v>243</v>
      </c>
      <c r="K6" s="731"/>
    </row>
    <row r="7" spans="1:11" ht="21" customHeight="1" thickBot="1" x14ac:dyDescent="0.3">
      <c r="A7" s="729"/>
      <c r="B7" s="312" t="s">
        <v>240</v>
      </c>
      <c r="C7" s="312" t="s">
        <v>241</v>
      </c>
      <c r="D7" s="312" t="s">
        <v>242</v>
      </c>
      <c r="E7" s="312" t="s">
        <v>240</v>
      </c>
      <c r="F7" s="312" t="s">
        <v>241</v>
      </c>
      <c r="G7" s="312" t="s">
        <v>242</v>
      </c>
      <c r="H7" s="312" t="s">
        <v>240</v>
      </c>
      <c r="I7" s="312" t="s">
        <v>241</v>
      </c>
      <c r="J7" s="312" t="s">
        <v>242</v>
      </c>
      <c r="K7" s="732"/>
    </row>
    <row r="8" spans="1:11" ht="25.5" customHeight="1" x14ac:dyDescent="0.25">
      <c r="A8" s="155" t="s">
        <v>282</v>
      </c>
      <c r="B8" s="155"/>
      <c r="C8" s="155"/>
      <c r="D8" s="155"/>
      <c r="E8" s="155"/>
      <c r="F8" s="155"/>
      <c r="G8" s="155"/>
      <c r="H8" s="155"/>
      <c r="I8" s="155"/>
      <c r="J8" s="155"/>
      <c r="K8" s="156" t="s">
        <v>165</v>
      </c>
    </row>
    <row r="9" spans="1:11" ht="26.25" customHeight="1" x14ac:dyDescent="0.25">
      <c r="A9" s="157" t="s">
        <v>575</v>
      </c>
      <c r="B9" s="157">
        <v>9</v>
      </c>
      <c r="C9" s="157">
        <v>5</v>
      </c>
      <c r="D9" s="157">
        <f>SUM(B9:C9)</f>
        <v>14</v>
      </c>
      <c r="E9" s="157">
        <v>0</v>
      </c>
      <c r="F9" s="157">
        <v>0</v>
      </c>
      <c r="G9" s="157">
        <v>0</v>
      </c>
      <c r="H9" s="157">
        <f>E9+B9</f>
        <v>9</v>
      </c>
      <c r="I9" s="157">
        <f t="shared" ref="I9:J9" si="0">F9+C9</f>
        <v>5</v>
      </c>
      <c r="J9" s="157">
        <f t="shared" si="0"/>
        <v>14</v>
      </c>
      <c r="K9" s="193" t="s">
        <v>147</v>
      </c>
    </row>
    <row r="10" spans="1:11" ht="30.75" customHeight="1" x14ac:dyDescent="0.25">
      <c r="A10" s="157" t="s">
        <v>576</v>
      </c>
      <c r="B10" s="157">
        <v>11</v>
      </c>
      <c r="C10" s="157">
        <v>1</v>
      </c>
      <c r="D10" s="157">
        <f t="shared" ref="D10:D11" si="1">SUM(B10:C10)</f>
        <v>12</v>
      </c>
      <c r="E10" s="157">
        <v>0</v>
      </c>
      <c r="F10" s="157">
        <v>0</v>
      </c>
      <c r="G10" s="157">
        <v>0</v>
      </c>
      <c r="H10" s="157">
        <f t="shared" ref="H10:H11" si="2">E10+B10</f>
        <v>11</v>
      </c>
      <c r="I10" s="157">
        <f t="shared" ref="I10:I11" si="3">F10+C10</f>
        <v>1</v>
      </c>
      <c r="J10" s="157">
        <f t="shared" ref="J10:J11" si="4">G10+D10</f>
        <v>12</v>
      </c>
      <c r="K10" s="67" t="s">
        <v>577</v>
      </c>
    </row>
    <row r="11" spans="1:11" ht="30.75" customHeight="1" x14ac:dyDescent="0.25">
      <c r="A11" s="157" t="s">
        <v>312</v>
      </c>
      <c r="B11" s="472">
        <v>46</v>
      </c>
      <c r="C11" s="472">
        <v>34</v>
      </c>
      <c r="D11" s="157">
        <f t="shared" si="1"/>
        <v>80</v>
      </c>
      <c r="E11" s="157">
        <v>0</v>
      </c>
      <c r="F11" s="157">
        <v>0</v>
      </c>
      <c r="G11" s="157">
        <v>0</v>
      </c>
      <c r="H11" s="157">
        <f t="shared" si="2"/>
        <v>46</v>
      </c>
      <c r="I11" s="157">
        <f t="shared" si="3"/>
        <v>34</v>
      </c>
      <c r="J11" s="157">
        <f t="shared" si="4"/>
        <v>80</v>
      </c>
      <c r="K11" s="67" t="s">
        <v>175</v>
      </c>
    </row>
    <row r="12" spans="1:11" ht="25.5" customHeight="1" thickBot="1" x14ac:dyDescent="0.3">
      <c r="A12" s="157" t="s">
        <v>11</v>
      </c>
      <c r="B12" s="472">
        <f>SUM(B9:B11)</f>
        <v>66</v>
      </c>
      <c r="C12" s="472">
        <f t="shared" ref="C12:J12" si="5">SUM(C9:C11)</f>
        <v>40</v>
      </c>
      <c r="D12" s="472">
        <f t="shared" si="5"/>
        <v>106</v>
      </c>
      <c r="E12" s="472">
        <f t="shared" si="5"/>
        <v>0</v>
      </c>
      <c r="F12" s="472">
        <f t="shared" si="5"/>
        <v>0</v>
      </c>
      <c r="G12" s="472">
        <f t="shared" si="5"/>
        <v>0</v>
      </c>
      <c r="H12" s="472">
        <f t="shared" si="5"/>
        <v>66</v>
      </c>
      <c r="I12" s="472">
        <f t="shared" si="5"/>
        <v>40</v>
      </c>
      <c r="J12" s="472">
        <f t="shared" si="5"/>
        <v>106</v>
      </c>
      <c r="K12" s="157" t="s">
        <v>162</v>
      </c>
    </row>
    <row r="13" spans="1:11" ht="25.5" customHeight="1" thickBot="1" x14ac:dyDescent="0.3">
      <c r="A13" s="25" t="s">
        <v>78</v>
      </c>
      <c r="B13" s="40">
        <f>SUM(B12)</f>
        <v>66</v>
      </c>
      <c r="C13" s="40">
        <f t="shared" ref="C13:J13" si="6">SUM(C12)</f>
        <v>40</v>
      </c>
      <c r="D13" s="40">
        <f t="shared" si="6"/>
        <v>106</v>
      </c>
      <c r="E13" s="40">
        <f t="shared" si="6"/>
        <v>0</v>
      </c>
      <c r="F13" s="40">
        <f t="shared" si="6"/>
        <v>0</v>
      </c>
      <c r="G13" s="40">
        <f t="shared" si="6"/>
        <v>0</v>
      </c>
      <c r="H13" s="40">
        <f t="shared" si="6"/>
        <v>66</v>
      </c>
      <c r="I13" s="40">
        <f t="shared" si="6"/>
        <v>40</v>
      </c>
      <c r="J13" s="40">
        <f t="shared" si="6"/>
        <v>106</v>
      </c>
      <c r="K13" s="330" t="s">
        <v>526</v>
      </c>
    </row>
    <row r="14" spans="1:11" ht="17.25" customHeight="1" thickTop="1" x14ac:dyDescent="0.25">
      <c r="B14" s="162"/>
      <c r="C14" s="162"/>
      <c r="D14" s="162"/>
      <c r="E14" s="162"/>
      <c r="F14" s="162"/>
      <c r="G14" s="162"/>
      <c r="H14" s="162"/>
      <c r="I14" s="162"/>
      <c r="J14" s="162"/>
      <c r="K14" s="163"/>
    </row>
    <row r="15" spans="1:11" ht="17.25" customHeight="1" x14ac:dyDescent="0.25">
      <c r="B15" s="162"/>
      <c r="C15" s="162"/>
      <c r="D15" s="162"/>
      <c r="E15" s="162"/>
      <c r="F15" s="162"/>
      <c r="G15" s="162"/>
      <c r="H15" s="162"/>
      <c r="I15" s="162"/>
      <c r="J15" s="162"/>
    </row>
    <row r="16" spans="1:11" ht="17.25" customHeight="1" x14ac:dyDescent="0.25">
      <c r="B16" s="162"/>
      <c r="C16" s="162"/>
      <c r="D16" s="162"/>
      <c r="E16" s="162"/>
      <c r="F16" s="162"/>
      <c r="G16" s="162"/>
      <c r="H16" s="162"/>
      <c r="I16" s="162"/>
      <c r="J16" s="162"/>
    </row>
    <row r="17" spans="2:10" ht="17.25" customHeight="1" x14ac:dyDescent="0.25">
      <c r="B17" s="162"/>
      <c r="C17" s="162"/>
      <c r="D17" s="162"/>
      <c r="E17" s="162"/>
      <c r="F17" s="162"/>
      <c r="G17" s="162"/>
      <c r="H17" s="162"/>
      <c r="I17" s="162"/>
      <c r="J17" s="162"/>
    </row>
    <row r="18" spans="2:10" ht="17.25" customHeight="1" x14ac:dyDescent="0.25">
      <c r="B18" s="162"/>
      <c r="C18" s="162"/>
      <c r="D18" s="162"/>
      <c r="E18" s="162"/>
      <c r="F18" s="162"/>
      <c r="G18" s="162"/>
      <c r="H18" s="162"/>
      <c r="I18" s="162"/>
      <c r="J18" s="162"/>
    </row>
    <row r="19" spans="2:10" ht="17.25" customHeight="1" x14ac:dyDescent="0.25">
      <c r="B19" s="162"/>
      <c r="C19" s="162"/>
      <c r="D19" s="162"/>
      <c r="E19" s="162"/>
      <c r="F19" s="162"/>
      <c r="G19" s="162"/>
      <c r="H19" s="162"/>
      <c r="I19" s="162"/>
      <c r="J19" s="162"/>
    </row>
    <row r="20" spans="2:10" ht="17.25" customHeight="1" x14ac:dyDescent="0.25">
      <c r="B20" s="162"/>
      <c r="C20" s="162"/>
      <c r="D20" s="162"/>
      <c r="E20" s="162"/>
      <c r="F20" s="162"/>
      <c r="G20" s="162"/>
      <c r="H20" s="162"/>
      <c r="I20" s="162"/>
      <c r="J20" s="162"/>
    </row>
    <row r="21" spans="2:10" ht="17.25" customHeight="1" x14ac:dyDescent="0.25">
      <c r="B21" s="162"/>
      <c r="C21" s="162"/>
      <c r="D21" s="162"/>
      <c r="E21" s="162"/>
      <c r="F21" s="162"/>
      <c r="G21" s="162"/>
      <c r="H21" s="162"/>
      <c r="I21" s="162"/>
      <c r="J21" s="162"/>
    </row>
    <row r="22" spans="2:10" ht="17.25" customHeight="1" x14ac:dyDescent="0.25">
      <c r="B22" s="162"/>
      <c r="C22" s="162"/>
      <c r="D22" s="162"/>
      <c r="E22" s="162"/>
      <c r="F22" s="162"/>
      <c r="G22" s="162"/>
      <c r="H22" s="162"/>
      <c r="I22" s="162"/>
      <c r="J22" s="162"/>
    </row>
    <row r="23" spans="2:10" ht="17.25" customHeight="1" x14ac:dyDescent="0.25">
      <c r="B23" s="162"/>
      <c r="C23" s="162"/>
      <c r="D23" s="162"/>
      <c r="E23" s="162"/>
      <c r="F23" s="162"/>
      <c r="G23" s="162"/>
      <c r="H23" s="162"/>
      <c r="I23" s="162"/>
      <c r="J23" s="162"/>
    </row>
    <row r="24" spans="2:10" ht="17.25" customHeight="1" x14ac:dyDescent="0.25">
      <c r="B24" s="162"/>
      <c r="C24" s="162"/>
      <c r="D24" s="162"/>
      <c r="E24" s="162"/>
      <c r="F24" s="162"/>
      <c r="G24" s="162"/>
      <c r="H24" s="162"/>
      <c r="I24" s="162"/>
      <c r="J24" s="162"/>
    </row>
    <row r="25" spans="2:10" ht="17.25" customHeight="1" x14ac:dyDescent="0.25">
      <c r="B25" s="162"/>
      <c r="C25" s="162"/>
      <c r="D25" s="162"/>
      <c r="E25" s="162"/>
      <c r="F25" s="162"/>
      <c r="G25" s="162"/>
      <c r="H25" s="162"/>
      <c r="I25" s="162"/>
      <c r="J25" s="162"/>
    </row>
    <row r="26" spans="2:10" ht="17.25" customHeight="1" x14ac:dyDescent="0.25">
      <c r="B26" s="162"/>
      <c r="C26" s="162"/>
      <c r="D26" s="162"/>
      <c r="E26" s="162"/>
      <c r="F26" s="162"/>
      <c r="G26" s="162"/>
      <c r="H26" s="162"/>
      <c r="I26" s="162"/>
      <c r="J26" s="162"/>
    </row>
    <row r="27" spans="2:10" ht="17.25" customHeight="1" x14ac:dyDescent="0.25">
      <c r="B27" s="162"/>
      <c r="C27" s="162"/>
      <c r="D27" s="162"/>
      <c r="E27" s="162"/>
      <c r="F27" s="162"/>
      <c r="G27" s="162"/>
      <c r="H27" s="162"/>
      <c r="I27" s="162"/>
      <c r="J27" s="162"/>
    </row>
    <row r="28" spans="2:10" ht="17.25" customHeight="1" x14ac:dyDescent="0.25">
      <c r="B28" s="162"/>
      <c r="C28" s="162"/>
      <c r="D28" s="162"/>
      <c r="E28" s="162"/>
      <c r="F28" s="162"/>
      <c r="G28" s="162"/>
      <c r="H28" s="162"/>
      <c r="I28" s="162"/>
      <c r="J28" s="162"/>
    </row>
    <row r="29" spans="2:10" ht="17.25" customHeight="1" x14ac:dyDescent="0.25">
      <c r="B29" s="162"/>
      <c r="C29" s="162"/>
      <c r="D29" s="162"/>
      <c r="E29" s="162"/>
      <c r="F29" s="162"/>
      <c r="G29" s="162"/>
      <c r="H29" s="162"/>
      <c r="I29" s="162"/>
      <c r="J29" s="162"/>
    </row>
    <row r="30" spans="2:10" ht="17.25" customHeight="1" x14ac:dyDescent="0.25">
      <c r="B30" s="162"/>
      <c r="C30" s="162"/>
      <c r="D30" s="162"/>
      <c r="E30" s="162"/>
      <c r="F30" s="162"/>
      <c r="G30" s="162"/>
      <c r="H30" s="162"/>
      <c r="I30" s="162"/>
      <c r="J30" s="162"/>
    </row>
    <row r="31" spans="2:10" ht="17.25" customHeight="1" x14ac:dyDescent="0.25">
      <c r="B31" s="162"/>
      <c r="C31" s="162"/>
      <c r="D31" s="162"/>
      <c r="E31" s="162" t="s">
        <v>270</v>
      </c>
      <c r="F31" s="162"/>
      <c r="G31" s="162"/>
      <c r="H31" s="162"/>
      <c r="I31" s="162"/>
      <c r="J31" s="162"/>
    </row>
    <row r="32" spans="2:10" ht="17.25" customHeight="1" x14ac:dyDescent="0.25">
      <c r="B32" s="162"/>
      <c r="C32" s="162"/>
      <c r="D32" s="162"/>
      <c r="E32" s="162"/>
      <c r="F32" s="162"/>
      <c r="G32" s="162"/>
      <c r="H32" s="162"/>
      <c r="I32" s="162"/>
      <c r="J32" s="162"/>
    </row>
    <row r="33" spans="2:10" ht="17.25" customHeight="1" x14ac:dyDescent="0.25">
      <c r="B33" s="162"/>
      <c r="C33" s="162"/>
      <c r="D33" s="162"/>
      <c r="E33" s="162"/>
      <c r="F33" s="162"/>
      <c r="G33" s="162"/>
      <c r="H33" s="162"/>
      <c r="I33" s="162"/>
      <c r="J33" s="162"/>
    </row>
    <row r="34" spans="2:10" ht="17.25" customHeight="1" x14ac:dyDescent="0.25">
      <c r="B34" s="162"/>
      <c r="C34" s="162"/>
      <c r="D34" s="162"/>
      <c r="E34" s="162"/>
      <c r="F34" s="162"/>
      <c r="G34" s="162"/>
      <c r="H34" s="162"/>
      <c r="I34" s="162"/>
      <c r="J34" s="162"/>
    </row>
    <row r="35" spans="2:10" ht="17.25" customHeight="1" x14ac:dyDescent="0.25">
      <c r="B35" s="162"/>
      <c r="C35" s="162"/>
      <c r="D35" s="162"/>
      <c r="E35" s="162"/>
      <c r="F35" s="162"/>
      <c r="G35" s="162"/>
      <c r="H35" s="162"/>
      <c r="I35" s="162"/>
      <c r="J35" s="162"/>
    </row>
    <row r="36" spans="2:10" ht="17.25" customHeight="1" x14ac:dyDescent="0.25">
      <c r="B36" s="162"/>
      <c r="C36" s="162"/>
      <c r="D36" s="162"/>
      <c r="E36" s="162"/>
      <c r="F36" s="162"/>
      <c r="G36" s="162"/>
      <c r="H36" s="162"/>
      <c r="I36" s="162"/>
      <c r="J36" s="162"/>
    </row>
    <row r="37" spans="2:10" ht="17.25" customHeight="1" x14ac:dyDescent="0.25">
      <c r="B37" s="162"/>
      <c r="C37" s="162"/>
      <c r="D37" s="162"/>
      <c r="E37" s="162"/>
      <c r="F37" s="162"/>
      <c r="G37" s="162"/>
      <c r="H37" s="162"/>
      <c r="I37" s="162"/>
      <c r="J37" s="162"/>
    </row>
    <row r="38" spans="2:10" ht="17.25" customHeight="1" x14ac:dyDescent="0.25">
      <c r="B38" s="162"/>
      <c r="C38" s="162"/>
      <c r="D38" s="162"/>
      <c r="E38" s="162"/>
      <c r="F38" s="162"/>
      <c r="G38" s="162"/>
      <c r="H38" s="162"/>
      <c r="I38" s="162"/>
      <c r="J38" s="162"/>
    </row>
    <row r="39" spans="2:10" ht="17.25" customHeight="1" x14ac:dyDescent="0.25">
      <c r="B39" s="162"/>
      <c r="C39" s="162"/>
      <c r="D39" s="162"/>
      <c r="E39" s="162"/>
      <c r="F39" s="162"/>
      <c r="G39" s="162"/>
      <c r="H39" s="162"/>
      <c r="I39" s="162"/>
      <c r="J39" s="162"/>
    </row>
    <row r="40" spans="2:10" ht="17.25" customHeight="1" x14ac:dyDescent="0.25">
      <c r="B40" s="162"/>
      <c r="C40" s="162"/>
      <c r="D40" s="162"/>
      <c r="E40" s="162"/>
      <c r="F40" s="162"/>
      <c r="G40" s="162"/>
      <c r="H40" s="162"/>
      <c r="I40" s="162"/>
      <c r="J40" s="162"/>
    </row>
    <row r="41" spans="2:10" ht="17.25" customHeight="1" x14ac:dyDescent="0.25">
      <c r="B41" s="162"/>
      <c r="C41" s="162"/>
      <c r="D41" s="162"/>
      <c r="E41" s="162"/>
      <c r="F41" s="162"/>
      <c r="G41" s="162"/>
      <c r="H41" s="162"/>
      <c r="I41" s="162"/>
      <c r="J41" s="162"/>
    </row>
    <row r="42" spans="2:10" ht="17.25" customHeight="1" x14ac:dyDescent="0.25">
      <c r="B42" s="162"/>
      <c r="C42" s="162"/>
      <c r="D42" s="162"/>
      <c r="E42" s="162"/>
      <c r="F42" s="162"/>
      <c r="G42" s="162"/>
      <c r="H42" s="162"/>
      <c r="I42" s="162"/>
      <c r="J42" s="162"/>
    </row>
    <row r="43" spans="2:10" ht="17.25" customHeight="1" x14ac:dyDescent="0.25">
      <c r="B43" s="162"/>
      <c r="C43" s="162"/>
      <c r="D43" s="162"/>
      <c r="E43" s="162"/>
      <c r="F43" s="162"/>
      <c r="G43" s="162"/>
      <c r="H43" s="162"/>
      <c r="I43" s="162"/>
      <c r="J43" s="162"/>
    </row>
    <row r="44" spans="2:10" ht="17.25" customHeight="1" x14ac:dyDescent="0.25">
      <c r="B44" s="162"/>
      <c r="C44" s="162"/>
      <c r="D44" s="162"/>
      <c r="E44" s="162"/>
      <c r="F44" s="162"/>
      <c r="G44" s="162"/>
      <c r="H44" s="162"/>
      <c r="I44" s="162"/>
      <c r="J44" s="162"/>
    </row>
    <row r="45" spans="2:10" ht="17.25" customHeight="1" x14ac:dyDescent="0.25">
      <c r="B45" s="162"/>
      <c r="C45" s="162"/>
      <c r="D45" s="162"/>
      <c r="E45" s="162"/>
      <c r="F45" s="162"/>
      <c r="G45" s="162"/>
      <c r="H45" s="162"/>
      <c r="I45" s="162"/>
      <c r="J45" s="162"/>
    </row>
    <row r="46" spans="2:10" ht="17.25" customHeight="1" x14ac:dyDescent="0.25">
      <c r="B46" s="162"/>
      <c r="C46" s="162"/>
      <c r="D46" s="162"/>
      <c r="E46" s="162"/>
      <c r="F46" s="162"/>
      <c r="G46" s="162"/>
      <c r="H46" s="162"/>
      <c r="I46" s="162"/>
      <c r="J46" s="162"/>
    </row>
    <row r="47" spans="2:10" ht="17.25" customHeight="1" x14ac:dyDescent="0.25">
      <c r="B47" s="162"/>
      <c r="C47" s="162"/>
      <c r="D47" s="162"/>
      <c r="E47" s="162"/>
      <c r="F47" s="162"/>
      <c r="G47" s="162"/>
      <c r="H47" s="162"/>
      <c r="I47" s="162"/>
      <c r="J47" s="162"/>
    </row>
    <row r="48" spans="2:10" ht="17.25" customHeight="1" x14ac:dyDescent="0.25">
      <c r="B48" s="162"/>
      <c r="C48" s="162"/>
      <c r="D48" s="162"/>
      <c r="E48" s="162"/>
      <c r="F48" s="162"/>
      <c r="G48" s="162"/>
      <c r="H48" s="162"/>
      <c r="I48" s="162"/>
      <c r="J48" s="162"/>
    </row>
    <row r="49" spans="2:10" ht="17.25" customHeight="1" x14ac:dyDescent="0.25">
      <c r="B49" s="162"/>
      <c r="C49" s="162"/>
      <c r="D49" s="162"/>
      <c r="E49" s="162"/>
      <c r="F49" s="162"/>
      <c r="G49" s="162"/>
      <c r="H49" s="162"/>
      <c r="I49" s="162"/>
      <c r="J49" s="162"/>
    </row>
    <row r="50" spans="2:10" ht="17.25" customHeight="1" x14ac:dyDescent="0.25">
      <c r="B50" s="162"/>
      <c r="C50" s="162"/>
      <c r="D50" s="162"/>
      <c r="E50" s="162"/>
      <c r="F50" s="162"/>
      <c r="G50" s="162"/>
      <c r="H50" s="162"/>
      <c r="I50" s="162"/>
      <c r="J50" s="162"/>
    </row>
    <row r="51" spans="2:10" ht="17.25" customHeight="1" x14ac:dyDescent="0.25">
      <c r="B51" s="162"/>
      <c r="C51" s="162"/>
      <c r="D51" s="162"/>
      <c r="E51" s="162"/>
      <c r="F51" s="162"/>
      <c r="G51" s="162"/>
      <c r="H51" s="162"/>
      <c r="I51" s="162"/>
      <c r="J51" s="162"/>
    </row>
    <row r="52" spans="2:10" ht="17.25" customHeight="1" x14ac:dyDescent="0.25">
      <c r="B52" s="162"/>
      <c r="C52" s="162"/>
      <c r="D52" s="162"/>
      <c r="E52" s="162"/>
      <c r="F52" s="162"/>
      <c r="G52" s="162"/>
      <c r="H52" s="162"/>
      <c r="I52" s="162"/>
      <c r="J52" s="162"/>
    </row>
    <row r="53" spans="2:10" ht="17.25" customHeight="1" x14ac:dyDescent="0.25">
      <c r="B53" s="162"/>
      <c r="C53" s="162"/>
      <c r="D53" s="162"/>
      <c r="E53" s="162"/>
      <c r="F53" s="162"/>
      <c r="G53" s="162"/>
      <c r="H53" s="162"/>
      <c r="I53" s="162"/>
      <c r="J53" s="162"/>
    </row>
    <row r="54" spans="2:10" ht="17.25" customHeight="1" x14ac:dyDescent="0.25">
      <c r="B54" s="162"/>
      <c r="C54" s="162"/>
      <c r="D54" s="162"/>
      <c r="E54" s="162"/>
      <c r="F54" s="162"/>
      <c r="G54" s="162"/>
      <c r="H54" s="162"/>
      <c r="I54" s="162"/>
      <c r="J54" s="162"/>
    </row>
    <row r="55" spans="2:10" ht="17.25" customHeight="1" x14ac:dyDescent="0.25">
      <c r="B55" s="162"/>
      <c r="C55" s="162"/>
      <c r="D55" s="162"/>
      <c r="E55" s="162"/>
      <c r="F55" s="162"/>
      <c r="G55" s="162"/>
      <c r="H55" s="162"/>
      <c r="I55" s="162"/>
      <c r="J55" s="162"/>
    </row>
    <row r="56" spans="2:10" ht="17.25" customHeight="1" x14ac:dyDescent="0.25">
      <c r="B56" s="162"/>
      <c r="C56" s="162"/>
      <c r="D56" s="162"/>
      <c r="E56" s="162"/>
      <c r="F56" s="162"/>
      <c r="G56" s="162"/>
      <c r="H56" s="162"/>
      <c r="I56" s="162"/>
      <c r="J56" s="162"/>
    </row>
    <row r="57" spans="2:10" ht="17.25" customHeight="1" x14ac:dyDescent="0.25">
      <c r="B57" s="162"/>
      <c r="C57" s="162"/>
      <c r="D57" s="162"/>
      <c r="E57" s="162"/>
      <c r="F57" s="162"/>
      <c r="G57" s="162"/>
      <c r="H57" s="162"/>
      <c r="I57" s="162"/>
      <c r="J57" s="162"/>
    </row>
    <row r="58" spans="2:10" ht="17.25" customHeight="1" x14ac:dyDescent="0.25">
      <c r="B58" s="162"/>
      <c r="C58" s="162"/>
      <c r="D58" s="162"/>
      <c r="E58" s="162"/>
      <c r="F58" s="162"/>
      <c r="G58" s="162"/>
      <c r="H58" s="162"/>
      <c r="I58" s="162"/>
      <c r="J58" s="162"/>
    </row>
    <row r="59" spans="2:10" ht="17.25" customHeight="1" x14ac:dyDescent="0.25">
      <c r="B59" s="162"/>
      <c r="C59" s="162"/>
      <c r="D59" s="162"/>
      <c r="E59" s="162"/>
      <c r="F59" s="162"/>
      <c r="G59" s="162"/>
      <c r="H59" s="162"/>
      <c r="I59" s="162"/>
      <c r="J59" s="162"/>
    </row>
    <row r="60" spans="2:10" ht="17.25" customHeight="1" x14ac:dyDescent="0.25">
      <c r="B60" s="162"/>
      <c r="C60" s="162"/>
      <c r="D60" s="162"/>
      <c r="E60" s="162"/>
      <c r="F60" s="162"/>
      <c r="G60" s="162"/>
      <c r="H60" s="162"/>
      <c r="I60" s="162"/>
      <c r="J60" s="162"/>
    </row>
    <row r="61" spans="2:10" ht="17.25" customHeight="1" x14ac:dyDescent="0.25">
      <c r="B61" s="162"/>
      <c r="C61" s="162"/>
      <c r="D61" s="162"/>
      <c r="E61" s="162"/>
      <c r="F61" s="162"/>
      <c r="G61" s="162"/>
      <c r="H61" s="162"/>
      <c r="I61" s="162"/>
      <c r="J61" s="162"/>
    </row>
    <row r="62" spans="2:10" ht="17.25" customHeight="1" x14ac:dyDescent="0.25">
      <c r="B62" s="162"/>
      <c r="C62" s="162"/>
      <c r="D62" s="162"/>
      <c r="E62" s="162"/>
      <c r="F62" s="162"/>
      <c r="G62" s="162"/>
      <c r="H62" s="162"/>
      <c r="I62" s="162"/>
      <c r="J62" s="162"/>
    </row>
    <row r="63" spans="2:10" ht="17.25" customHeight="1" x14ac:dyDescent="0.25">
      <c r="B63" s="162"/>
      <c r="C63" s="162"/>
      <c r="D63" s="162"/>
      <c r="E63" s="162"/>
      <c r="F63" s="162"/>
      <c r="G63" s="162"/>
      <c r="H63" s="162"/>
      <c r="I63" s="162"/>
      <c r="J63" s="162"/>
    </row>
    <row r="64" spans="2:10" ht="17.25" customHeight="1" x14ac:dyDescent="0.25">
      <c r="B64" s="162"/>
      <c r="C64" s="162"/>
      <c r="D64" s="162"/>
      <c r="E64" s="162"/>
      <c r="F64" s="162"/>
      <c r="G64" s="162"/>
      <c r="H64" s="162"/>
      <c r="I64" s="162"/>
      <c r="J64" s="162"/>
    </row>
    <row r="65" spans="2:10" ht="17.25" customHeight="1" x14ac:dyDescent="0.25">
      <c r="B65" s="162"/>
      <c r="C65" s="162"/>
      <c r="D65" s="162"/>
      <c r="E65" s="162"/>
      <c r="F65" s="162"/>
      <c r="G65" s="162"/>
      <c r="H65" s="162"/>
      <c r="I65" s="162"/>
      <c r="J65" s="162"/>
    </row>
    <row r="66" spans="2:10" ht="17.25" customHeight="1" x14ac:dyDescent="0.25">
      <c r="B66" s="162"/>
      <c r="C66" s="162"/>
      <c r="D66" s="162"/>
      <c r="E66" s="162"/>
      <c r="F66" s="162"/>
      <c r="G66" s="162"/>
      <c r="H66" s="162"/>
      <c r="I66" s="162"/>
      <c r="J66" s="162"/>
    </row>
    <row r="67" spans="2:10" ht="17.25" customHeight="1" x14ac:dyDescent="0.25">
      <c r="B67" s="162"/>
      <c r="C67" s="162"/>
      <c r="D67" s="162"/>
      <c r="E67" s="162"/>
      <c r="F67" s="162"/>
      <c r="G67" s="162"/>
      <c r="H67" s="162"/>
      <c r="I67" s="162"/>
      <c r="J67" s="162"/>
    </row>
    <row r="68" spans="2:10" ht="17.25" customHeight="1" x14ac:dyDescent="0.25">
      <c r="B68" s="162"/>
      <c r="C68" s="162"/>
      <c r="D68" s="162"/>
      <c r="E68" s="162"/>
      <c r="F68" s="162"/>
      <c r="G68" s="162"/>
      <c r="H68" s="162"/>
      <c r="I68" s="162"/>
      <c r="J68" s="162"/>
    </row>
    <row r="69" spans="2:10" ht="17.25" customHeight="1" x14ac:dyDescent="0.25">
      <c r="B69" s="162"/>
      <c r="C69" s="162"/>
      <c r="D69" s="162"/>
      <c r="E69" s="162"/>
      <c r="F69" s="162"/>
      <c r="G69" s="162"/>
      <c r="H69" s="162"/>
      <c r="I69" s="162"/>
      <c r="J69" s="162"/>
    </row>
    <row r="70" spans="2:10" ht="17.25" customHeight="1" x14ac:dyDescent="0.25">
      <c r="B70" s="162"/>
      <c r="C70" s="162"/>
      <c r="D70" s="162"/>
      <c r="E70" s="162"/>
      <c r="F70" s="162"/>
      <c r="G70" s="162"/>
      <c r="H70" s="162"/>
      <c r="I70" s="162"/>
      <c r="J70" s="162"/>
    </row>
    <row r="71" spans="2:10" ht="17.25" customHeight="1" x14ac:dyDescent="0.25">
      <c r="B71" s="162"/>
      <c r="C71" s="162"/>
      <c r="D71" s="162"/>
      <c r="E71" s="162"/>
      <c r="F71" s="162"/>
      <c r="G71" s="162"/>
      <c r="H71" s="162"/>
      <c r="I71" s="162"/>
      <c r="J71" s="162"/>
    </row>
    <row r="72" spans="2:10" ht="17.25" customHeight="1" x14ac:dyDescent="0.25">
      <c r="B72" s="162"/>
      <c r="C72" s="162"/>
      <c r="D72" s="162"/>
      <c r="E72" s="162"/>
      <c r="F72" s="162"/>
      <c r="G72" s="162"/>
      <c r="H72" s="162"/>
      <c r="I72" s="162"/>
      <c r="J72" s="162"/>
    </row>
    <row r="73" spans="2:10" ht="17.25" customHeight="1" x14ac:dyDescent="0.25">
      <c r="B73" s="162"/>
      <c r="C73" s="162"/>
      <c r="D73" s="162"/>
      <c r="E73" s="162"/>
      <c r="F73" s="162"/>
      <c r="G73" s="162"/>
      <c r="H73" s="162"/>
      <c r="I73" s="162"/>
      <c r="J73" s="162"/>
    </row>
    <row r="74" spans="2:10" ht="17.25" customHeight="1" x14ac:dyDescent="0.25">
      <c r="B74" s="162"/>
      <c r="C74" s="162"/>
      <c r="D74" s="162"/>
      <c r="E74" s="162"/>
      <c r="F74" s="162"/>
      <c r="G74" s="162"/>
      <c r="H74" s="162"/>
      <c r="I74" s="162"/>
      <c r="J74" s="162"/>
    </row>
    <row r="75" spans="2:10" ht="17.25" customHeight="1" x14ac:dyDescent="0.25">
      <c r="B75" s="162"/>
      <c r="C75" s="162"/>
      <c r="D75" s="162"/>
      <c r="E75" s="162"/>
      <c r="F75" s="162"/>
      <c r="G75" s="162"/>
      <c r="H75" s="162"/>
      <c r="I75" s="162"/>
      <c r="J75" s="162"/>
    </row>
    <row r="76" spans="2:10" ht="17.25" customHeight="1" x14ac:dyDescent="0.25">
      <c r="B76" s="162"/>
      <c r="C76" s="162"/>
      <c r="D76" s="162"/>
      <c r="E76" s="162"/>
      <c r="F76" s="162"/>
      <c r="G76" s="162"/>
      <c r="H76" s="162"/>
      <c r="I76" s="162"/>
      <c r="J76" s="162"/>
    </row>
    <row r="77" spans="2:10" ht="17.25" customHeight="1" x14ac:dyDescent="0.25">
      <c r="B77" s="162"/>
      <c r="C77" s="162"/>
      <c r="D77" s="162"/>
      <c r="E77" s="162"/>
      <c r="F77" s="162"/>
      <c r="G77" s="162"/>
      <c r="H77" s="162"/>
      <c r="I77" s="162"/>
      <c r="J77" s="162"/>
    </row>
    <row r="78" spans="2:10" ht="17.25" customHeight="1" x14ac:dyDescent="0.25">
      <c r="B78" s="162"/>
      <c r="C78" s="162"/>
      <c r="D78" s="162"/>
      <c r="E78" s="162"/>
      <c r="F78" s="162"/>
      <c r="G78" s="162"/>
      <c r="H78" s="162"/>
      <c r="I78" s="162"/>
      <c r="J78" s="162"/>
    </row>
    <row r="79" spans="2:10" ht="17.25" customHeight="1" x14ac:dyDescent="0.25">
      <c r="B79" s="162"/>
      <c r="C79" s="162"/>
      <c r="D79" s="162"/>
      <c r="E79" s="162"/>
      <c r="F79" s="162"/>
      <c r="G79" s="162"/>
      <c r="H79" s="162"/>
      <c r="I79" s="162"/>
      <c r="J79" s="162"/>
    </row>
    <row r="80" spans="2:10" ht="17.25" customHeight="1" x14ac:dyDescent="0.25">
      <c r="B80" s="162"/>
      <c r="C80" s="162"/>
      <c r="D80" s="162"/>
      <c r="E80" s="162"/>
      <c r="F80" s="162"/>
      <c r="G80" s="162"/>
      <c r="H80" s="162"/>
      <c r="I80" s="162"/>
      <c r="J80" s="162"/>
    </row>
    <row r="81" spans="2:10" ht="17.25" customHeight="1" x14ac:dyDescent="0.25">
      <c r="B81" s="162"/>
      <c r="C81" s="162"/>
      <c r="D81" s="162"/>
      <c r="E81" s="162"/>
      <c r="F81" s="162"/>
      <c r="G81" s="162"/>
      <c r="H81" s="162"/>
      <c r="I81" s="162"/>
      <c r="J81" s="162"/>
    </row>
    <row r="82" spans="2:10" ht="17.25" customHeight="1" x14ac:dyDescent="0.25">
      <c r="B82" s="162"/>
      <c r="C82" s="162"/>
      <c r="D82" s="162"/>
      <c r="E82" s="162"/>
      <c r="F82" s="162"/>
      <c r="G82" s="162"/>
      <c r="H82" s="162"/>
      <c r="I82" s="162"/>
      <c r="J82" s="162"/>
    </row>
    <row r="83" spans="2:10" ht="17.25" customHeight="1" x14ac:dyDescent="0.25">
      <c r="B83" s="162"/>
      <c r="C83" s="162"/>
      <c r="D83" s="162"/>
      <c r="E83" s="162"/>
      <c r="F83" s="162"/>
      <c r="G83" s="162"/>
      <c r="H83" s="162"/>
      <c r="I83" s="162"/>
      <c r="J83" s="162"/>
    </row>
    <row r="84" spans="2:10" ht="17.25" customHeight="1" x14ac:dyDescent="0.25">
      <c r="B84" s="162"/>
      <c r="C84" s="162"/>
      <c r="D84" s="162"/>
      <c r="E84" s="162"/>
      <c r="F84" s="162"/>
      <c r="G84" s="162"/>
      <c r="H84" s="162"/>
      <c r="I84" s="162"/>
      <c r="J84" s="162"/>
    </row>
    <row r="85" spans="2:10" ht="17.25" customHeight="1" x14ac:dyDescent="0.25">
      <c r="B85" s="162"/>
      <c r="C85" s="162"/>
      <c r="D85" s="162"/>
      <c r="E85" s="162"/>
      <c r="F85" s="162"/>
      <c r="G85" s="162"/>
      <c r="H85" s="162"/>
      <c r="I85" s="162"/>
      <c r="J85" s="162"/>
    </row>
    <row r="86" spans="2:10" ht="17.25" customHeight="1" x14ac:dyDescent="0.25">
      <c r="B86" s="162"/>
      <c r="C86" s="162"/>
      <c r="D86" s="162"/>
      <c r="E86" s="162"/>
      <c r="F86" s="162"/>
      <c r="G86" s="162"/>
      <c r="H86" s="162"/>
      <c r="I86" s="162"/>
      <c r="J86" s="162"/>
    </row>
    <row r="87" spans="2:10" ht="17.25" customHeight="1" x14ac:dyDescent="0.25">
      <c r="B87" s="162"/>
      <c r="C87" s="162"/>
      <c r="D87" s="162"/>
      <c r="E87" s="162"/>
      <c r="F87" s="162"/>
      <c r="G87" s="162"/>
      <c r="H87" s="162"/>
      <c r="I87" s="162"/>
      <c r="J87" s="162"/>
    </row>
    <row r="88" spans="2:10" ht="17.25" customHeight="1" x14ac:dyDescent="0.25">
      <c r="B88" s="162"/>
      <c r="C88" s="162"/>
      <c r="D88" s="162"/>
      <c r="E88" s="162"/>
      <c r="F88" s="162"/>
      <c r="G88" s="162"/>
      <c r="H88" s="162"/>
      <c r="I88" s="162"/>
      <c r="J88" s="162"/>
    </row>
    <row r="89" spans="2:10" ht="17.25" customHeight="1" x14ac:dyDescent="0.25">
      <c r="B89" s="162"/>
      <c r="C89" s="162"/>
      <c r="D89" s="162"/>
      <c r="E89" s="162"/>
      <c r="F89" s="162"/>
      <c r="G89" s="162"/>
      <c r="H89" s="162"/>
      <c r="I89" s="162"/>
      <c r="J89" s="162"/>
    </row>
    <row r="90" spans="2:10" ht="17.25" customHeight="1" x14ac:dyDescent="0.25">
      <c r="B90" s="162"/>
      <c r="C90" s="162"/>
      <c r="D90" s="162"/>
      <c r="E90" s="162"/>
      <c r="F90" s="162"/>
      <c r="G90" s="162"/>
      <c r="H90" s="162"/>
      <c r="I90" s="162"/>
      <c r="J90" s="162"/>
    </row>
    <row r="91" spans="2:10" ht="17.25" customHeight="1" x14ac:dyDescent="0.25">
      <c r="B91" s="162"/>
      <c r="C91" s="162"/>
      <c r="D91" s="162"/>
      <c r="E91" s="162"/>
      <c r="F91" s="162"/>
      <c r="G91" s="162"/>
      <c r="H91" s="162"/>
      <c r="I91" s="162"/>
      <c r="J91" s="162"/>
    </row>
    <row r="92" spans="2:10" ht="17.25" customHeight="1" x14ac:dyDescent="0.25">
      <c r="B92" s="162"/>
      <c r="C92" s="162"/>
      <c r="D92" s="162"/>
      <c r="E92" s="162"/>
      <c r="F92" s="162"/>
      <c r="G92" s="162"/>
      <c r="H92" s="162"/>
      <c r="I92" s="162"/>
      <c r="J92" s="162"/>
    </row>
    <row r="93" spans="2:10" ht="17.25" customHeight="1" x14ac:dyDescent="0.25">
      <c r="B93" s="162"/>
      <c r="C93" s="162"/>
      <c r="D93" s="162"/>
      <c r="E93" s="162"/>
      <c r="F93" s="162"/>
      <c r="G93" s="162"/>
      <c r="H93" s="162"/>
      <c r="I93" s="162"/>
      <c r="J93" s="162"/>
    </row>
    <row r="94" spans="2:10" ht="17.25" customHeight="1" x14ac:dyDescent="0.25">
      <c r="B94" s="162"/>
      <c r="C94" s="162"/>
      <c r="D94" s="162"/>
      <c r="E94" s="162"/>
      <c r="F94" s="162"/>
      <c r="G94" s="162"/>
      <c r="H94" s="162"/>
      <c r="I94" s="162"/>
      <c r="J94" s="162"/>
    </row>
    <row r="95" spans="2:10" ht="17.25" customHeight="1" x14ac:dyDescent="0.25">
      <c r="B95" s="162"/>
      <c r="C95" s="162"/>
      <c r="D95" s="162"/>
      <c r="E95" s="162"/>
      <c r="F95" s="162"/>
      <c r="G95" s="162"/>
      <c r="H95" s="162"/>
      <c r="I95" s="162"/>
      <c r="J95" s="162"/>
    </row>
    <row r="96" spans="2:10" ht="17.25" customHeight="1" x14ac:dyDescent="0.25">
      <c r="B96" s="162"/>
      <c r="C96" s="162"/>
      <c r="D96" s="162"/>
      <c r="E96" s="162"/>
      <c r="F96" s="162"/>
      <c r="G96" s="162"/>
      <c r="H96" s="162"/>
      <c r="I96" s="162"/>
      <c r="J96" s="162"/>
    </row>
    <row r="97" spans="2:10" ht="17.25" customHeight="1" x14ac:dyDescent="0.25">
      <c r="B97" s="162"/>
      <c r="C97" s="162"/>
      <c r="D97" s="162"/>
      <c r="E97" s="162"/>
      <c r="F97" s="162"/>
      <c r="G97" s="162"/>
      <c r="H97" s="162"/>
      <c r="I97" s="162"/>
      <c r="J97" s="162"/>
    </row>
    <row r="98" spans="2:10" ht="17.25" customHeight="1" x14ac:dyDescent="0.25">
      <c r="B98" s="162"/>
      <c r="C98" s="162"/>
      <c r="D98" s="162"/>
      <c r="E98" s="162"/>
      <c r="F98" s="162"/>
      <c r="G98" s="162"/>
      <c r="H98" s="162"/>
      <c r="I98" s="162"/>
      <c r="J98" s="162"/>
    </row>
    <row r="99" spans="2:10" ht="17.25" customHeight="1" x14ac:dyDescent="0.25">
      <c r="B99" s="162"/>
      <c r="C99" s="162"/>
      <c r="D99" s="162"/>
      <c r="E99" s="162"/>
      <c r="F99" s="162"/>
      <c r="G99" s="162"/>
      <c r="H99" s="162"/>
      <c r="I99" s="162"/>
      <c r="J99" s="162"/>
    </row>
    <row r="100" spans="2:10" ht="17.25" customHeight="1" x14ac:dyDescent="0.25">
      <c r="B100" s="162"/>
      <c r="C100" s="162"/>
      <c r="D100" s="162"/>
      <c r="E100" s="162"/>
      <c r="F100" s="162"/>
      <c r="G100" s="162"/>
      <c r="H100" s="162"/>
      <c r="I100" s="162"/>
      <c r="J100" s="162"/>
    </row>
    <row r="101" spans="2:10" ht="17.25" customHeight="1" x14ac:dyDescent="0.25">
      <c r="B101" s="162"/>
      <c r="C101" s="162"/>
      <c r="D101" s="162"/>
      <c r="E101" s="162"/>
      <c r="F101" s="162"/>
      <c r="G101" s="162"/>
      <c r="H101" s="162"/>
      <c r="I101" s="162"/>
      <c r="J101" s="162"/>
    </row>
    <row r="102" spans="2:10" ht="17.25" customHeight="1" x14ac:dyDescent="0.25">
      <c r="B102" s="162"/>
      <c r="C102" s="162"/>
      <c r="D102" s="162"/>
      <c r="E102" s="162"/>
      <c r="F102" s="162"/>
      <c r="G102" s="162"/>
      <c r="H102" s="162"/>
      <c r="I102" s="162"/>
      <c r="J102" s="162"/>
    </row>
    <row r="103" spans="2:10" ht="17.25" customHeight="1" x14ac:dyDescent="0.25">
      <c r="B103" s="162"/>
      <c r="C103" s="162"/>
      <c r="D103" s="162"/>
      <c r="E103" s="162"/>
      <c r="F103" s="162"/>
      <c r="G103" s="162"/>
      <c r="H103" s="162"/>
      <c r="I103" s="162"/>
      <c r="J103" s="162"/>
    </row>
    <row r="104" spans="2:10" ht="17.25" customHeight="1" x14ac:dyDescent="0.25">
      <c r="B104" s="162"/>
      <c r="C104" s="162"/>
      <c r="D104" s="162"/>
      <c r="E104" s="162"/>
      <c r="F104" s="162"/>
      <c r="G104" s="162"/>
      <c r="H104" s="162"/>
      <c r="I104" s="162"/>
      <c r="J104" s="162"/>
    </row>
    <row r="105" spans="2:10" ht="17.25" customHeight="1" x14ac:dyDescent="0.25">
      <c r="B105" s="162"/>
      <c r="C105" s="162"/>
      <c r="D105" s="162"/>
      <c r="E105" s="162"/>
      <c r="F105" s="162"/>
      <c r="G105" s="162"/>
      <c r="H105" s="162"/>
      <c r="I105" s="162"/>
      <c r="J105" s="162"/>
    </row>
    <row r="106" spans="2:10" ht="17.25" customHeight="1" x14ac:dyDescent="0.25">
      <c r="B106" s="162"/>
      <c r="C106" s="162"/>
      <c r="D106" s="162"/>
      <c r="E106" s="162"/>
      <c r="F106" s="162"/>
      <c r="G106" s="162"/>
      <c r="H106" s="162"/>
      <c r="I106" s="162"/>
      <c r="J106" s="162"/>
    </row>
    <row r="107" spans="2:10" ht="17.25" customHeight="1" x14ac:dyDescent="0.25"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2:10" ht="17.25" customHeight="1" x14ac:dyDescent="0.25">
      <c r="B108" s="162"/>
      <c r="C108" s="162"/>
      <c r="D108" s="162"/>
      <c r="E108" s="162"/>
      <c r="F108" s="162"/>
      <c r="G108" s="162"/>
      <c r="H108" s="162"/>
      <c r="I108" s="162"/>
      <c r="J108" s="162"/>
    </row>
    <row r="109" spans="2:10" ht="17.25" customHeight="1" x14ac:dyDescent="0.25">
      <c r="B109" s="162"/>
      <c r="C109" s="162"/>
      <c r="D109" s="162"/>
      <c r="E109" s="162"/>
      <c r="F109" s="162"/>
      <c r="G109" s="162"/>
      <c r="H109" s="162"/>
      <c r="I109" s="162"/>
      <c r="J109" s="162"/>
    </row>
    <row r="110" spans="2:10" ht="17.25" customHeight="1" x14ac:dyDescent="0.25">
      <c r="B110" s="162"/>
      <c r="C110" s="162"/>
      <c r="D110" s="162"/>
      <c r="E110" s="162"/>
      <c r="F110" s="162"/>
      <c r="G110" s="162"/>
      <c r="H110" s="162"/>
      <c r="I110" s="162"/>
      <c r="J110" s="162"/>
    </row>
    <row r="111" spans="2:10" ht="17.25" customHeight="1" x14ac:dyDescent="0.25">
      <c r="B111" s="162"/>
      <c r="C111" s="162"/>
      <c r="D111" s="162"/>
      <c r="E111" s="162"/>
      <c r="F111" s="162"/>
      <c r="G111" s="162"/>
      <c r="H111" s="162"/>
      <c r="I111" s="162"/>
      <c r="J111" s="162"/>
    </row>
    <row r="112" spans="2:10" ht="17.25" customHeight="1" x14ac:dyDescent="0.25">
      <c r="B112" s="162"/>
      <c r="C112" s="162"/>
      <c r="D112" s="162"/>
      <c r="E112" s="162"/>
      <c r="F112" s="162"/>
      <c r="G112" s="162"/>
      <c r="H112" s="162"/>
      <c r="I112" s="162"/>
      <c r="J112" s="162"/>
    </row>
    <row r="113" spans="2:10" ht="17.25" customHeight="1" x14ac:dyDescent="0.25">
      <c r="B113" s="162"/>
      <c r="C113" s="162"/>
      <c r="D113" s="162"/>
      <c r="E113" s="162"/>
      <c r="F113" s="162"/>
      <c r="G113" s="162"/>
      <c r="H113" s="162"/>
      <c r="I113" s="162"/>
      <c r="J113" s="162"/>
    </row>
    <row r="114" spans="2:10" ht="17.25" customHeight="1" x14ac:dyDescent="0.25">
      <c r="B114" s="162"/>
      <c r="C114" s="162"/>
      <c r="D114" s="162"/>
      <c r="E114" s="162"/>
      <c r="F114" s="162"/>
      <c r="G114" s="162"/>
      <c r="H114" s="162"/>
      <c r="I114" s="162"/>
      <c r="J114" s="162"/>
    </row>
    <row r="115" spans="2:10" ht="17.25" customHeight="1" x14ac:dyDescent="0.25">
      <c r="B115" s="162"/>
      <c r="C115" s="162"/>
      <c r="D115" s="162"/>
      <c r="E115" s="162"/>
      <c r="F115" s="162"/>
      <c r="G115" s="162"/>
      <c r="H115" s="162"/>
      <c r="I115" s="162"/>
      <c r="J115" s="162"/>
    </row>
    <row r="116" spans="2:10" ht="17.25" customHeight="1" x14ac:dyDescent="0.25">
      <c r="B116" s="162"/>
      <c r="C116" s="162"/>
      <c r="D116" s="162"/>
      <c r="E116" s="162"/>
      <c r="F116" s="162"/>
      <c r="G116" s="162"/>
      <c r="H116" s="162"/>
      <c r="I116" s="162"/>
      <c r="J116" s="162"/>
    </row>
    <row r="117" spans="2:10" ht="17.25" customHeight="1" x14ac:dyDescent="0.25">
      <c r="B117" s="162"/>
      <c r="C117" s="162"/>
      <c r="D117" s="162"/>
      <c r="E117" s="162"/>
      <c r="F117" s="162"/>
      <c r="G117" s="162"/>
      <c r="H117" s="162"/>
      <c r="I117" s="162"/>
      <c r="J117" s="162"/>
    </row>
    <row r="118" spans="2:10" ht="17.25" customHeight="1" x14ac:dyDescent="0.25">
      <c r="B118" s="162"/>
      <c r="C118" s="162"/>
      <c r="D118" s="162"/>
      <c r="E118" s="162"/>
      <c r="F118" s="162"/>
      <c r="G118" s="162"/>
      <c r="H118" s="162"/>
      <c r="I118" s="162"/>
      <c r="J118" s="162"/>
    </row>
    <row r="119" spans="2:10" ht="17.25" customHeight="1" x14ac:dyDescent="0.25">
      <c r="B119" s="162"/>
      <c r="C119" s="162"/>
      <c r="D119" s="162"/>
      <c r="E119" s="162"/>
      <c r="F119" s="162"/>
      <c r="G119" s="162"/>
      <c r="H119" s="162"/>
      <c r="I119" s="162"/>
      <c r="J119" s="162"/>
    </row>
    <row r="120" spans="2:10" ht="17.25" customHeight="1" x14ac:dyDescent="0.25">
      <c r="B120" s="162"/>
      <c r="C120" s="162"/>
      <c r="D120" s="162"/>
      <c r="E120" s="162"/>
      <c r="F120" s="162"/>
      <c r="G120" s="162"/>
      <c r="H120" s="162"/>
      <c r="I120" s="162"/>
      <c r="J120" s="162"/>
    </row>
    <row r="121" spans="2:10" ht="17.25" customHeight="1" x14ac:dyDescent="0.25">
      <c r="B121" s="162"/>
      <c r="C121" s="162"/>
      <c r="D121" s="162"/>
      <c r="E121" s="162"/>
      <c r="F121" s="162"/>
      <c r="G121" s="162"/>
      <c r="H121" s="162"/>
      <c r="I121" s="162"/>
      <c r="J121" s="162"/>
    </row>
    <row r="122" spans="2:10" ht="17.25" customHeight="1" x14ac:dyDescent="0.25">
      <c r="B122" s="162"/>
      <c r="C122" s="162"/>
      <c r="D122" s="162"/>
      <c r="E122" s="162"/>
      <c r="F122" s="162"/>
      <c r="G122" s="162"/>
      <c r="H122" s="162"/>
      <c r="I122" s="162"/>
      <c r="J122" s="162"/>
    </row>
    <row r="123" spans="2:10" ht="17.25" customHeight="1" x14ac:dyDescent="0.25">
      <c r="B123" s="162"/>
      <c r="C123" s="162"/>
      <c r="D123" s="162"/>
      <c r="E123" s="162"/>
      <c r="F123" s="162"/>
      <c r="G123" s="162"/>
      <c r="H123" s="162"/>
      <c r="I123" s="162"/>
      <c r="J123" s="162"/>
    </row>
    <row r="124" spans="2:10" ht="17.25" customHeight="1" x14ac:dyDescent="0.25">
      <c r="B124" s="162"/>
      <c r="C124" s="162"/>
      <c r="D124" s="162"/>
      <c r="E124" s="162"/>
      <c r="F124" s="162"/>
      <c r="G124" s="162"/>
      <c r="H124" s="162"/>
      <c r="I124" s="162"/>
      <c r="J124" s="162"/>
    </row>
    <row r="125" spans="2:10" ht="17.25" customHeight="1" x14ac:dyDescent="0.25">
      <c r="B125" s="162"/>
      <c r="C125" s="162"/>
      <c r="D125" s="162"/>
      <c r="E125" s="162"/>
      <c r="F125" s="162"/>
      <c r="G125" s="162"/>
      <c r="H125" s="162"/>
      <c r="I125" s="162"/>
      <c r="J125" s="162"/>
    </row>
    <row r="126" spans="2:10" ht="17.25" customHeight="1" x14ac:dyDescent="0.25">
      <c r="B126" s="162"/>
      <c r="C126" s="162"/>
      <c r="D126" s="162"/>
      <c r="E126" s="162"/>
      <c r="F126" s="162"/>
      <c r="G126" s="162"/>
      <c r="H126" s="162"/>
      <c r="I126" s="162"/>
      <c r="J126" s="162"/>
    </row>
    <row r="127" spans="2:10" ht="17.25" customHeight="1" x14ac:dyDescent="0.25">
      <c r="B127" s="162"/>
      <c r="C127" s="162"/>
      <c r="D127" s="162"/>
      <c r="E127" s="162"/>
      <c r="F127" s="162"/>
      <c r="G127" s="162"/>
      <c r="H127" s="162"/>
      <c r="I127" s="162"/>
      <c r="J127" s="162"/>
    </row>
    <row r="128" spans="2:10" ht="17.25" customHeight="1" x14ac:dyDescent="0.25">
      <c r="B128" s="162"/>
      <c r="C128" s="162"/>
      <c r="D128" s="162"/>
      <c r="E128" s="162"/>
      <c r="F128" s="162"/>
      <c r="G128" s="162"/>
      <c r="H128" s="162"/>
      <c r="I128" s="162"/>
      <c r="J128" s="162"/>
    </row>
    <row r="129" spans="2:10" ht="17.25" customHeight="1" x14ac:dyDescent="0.25">
      <c r="B129" s="162"/>
      <c r="C129" s="162"/>
      <c r="D129" s="162"/>
      <c r="E129" s="162"/>
      <c r="F129" s="162"/>
      <c r="G129" s="162"/>
      <c r="H129" s="162"/>
      <c r="I129" s="162"/>
      <c r="J129" s="162"/>
    </row>
    <row r="130" spans="2:10" ht="17.25" customHeight="1" x14ac:dyDescent="0.25">
      <c r="B130" s="162"/>
      <c r="C130" s="162"/>
      <c r="D130" s="162"/>
      <c r="E130" s="162"/>
      <c r="F130" s="162"/>
      <c r="G130" s="162"/>
      <c r="H130" s="162"/>
      <c r="I130" s="162"/>
      <c r="J130" s="162"/>
    </row>
    <row r="131" spans="2:10" ht="17.25" customHeight="1" x14ac:dyDescent="0.25">
      <c r="B131" s="162"/>
      <c r="C131" s="162"/>
      <c r="D131" s="162"/>
      <c r="E131" s="162"/>
      <c r="F131" s="162"/>
      <c r="G131" s="162"/>
      <c r="H131" s="162"/>
      <c r="I131" s="162"/>
      <c r="J131" s="162"/>
    </row>
    <row r="132" spans="2:10" ht="17.25" customHeight="1" x14ac:dyDescent="0.25">
      <c r="B132" s="162"/>
      <c r="C132" s="162"/>
      <c r="D132" s="162"/>
      <c r="E132" s="162"/>
      <c r="F132" s="162"/>
      <c r="G132" s="162"/>
      <c r="H132" s="162"/>
      <c r="I132" s="162"/>
      <c r="J132" s="162"/>
    </row>
    <row r="133" spans="2:10" ht="17.25" customHeight="1" x14ac:dyDescent="0.25">
      <c r="B133" s="162"/>
      <c r="C133" s="162"/>
      <c r="D133" s="162"/>
      <c r="E133" s="162"/>
      <c r="F133" s="162"/>
      <c r="G133" s="162"/>
      <c r="H133" s="162"/>
      <c r="I133" s="162"/>
      <c r="J133" s="162"/>
    </row>
    <row r="134" spans="2:10" ht="17.25" customHeight="1" x14ac:dyDescent="0.25">
      <c r="B134" s="162"/>
      <c r="C134" s="162"/>
      <c r="D134" s="162"/>
      <c r="E134" s="162"/>
      <c r="F134" s="162"/>
      <c r="G134" s="162"/>
      <c r="H134" s="162"/>
      <c r="I134" s="162"/>
      <c r="J134" s="162"/>
    </row>
    <row r="135" spans="2:10" ht="17.25" customHeight="1" x14ac:dyDescent="0.25">
      <c r="B135" s="162"/>
      <c r="C135" s="162"/>
      <c r="D135" s="162"/>
      <c r="E135" s="162"/>
      <c r="F135" s="162"/>
      <c r="G135" s="162"/>
      <c r="H135" s="162"/>
      <c r="I135" s="162"/>
      <c r="J135" s="162"/>
    </row>
    <row r="136" spans="2:10" ht="17.25" customHeight="1" x14ac:dyDescent="0.25">
      <c r="B136" s="162"/>
      <c r="C136" s="162"/>
      <c r="D136" s="162"/>
      <c r="E136" s="162"/>
      <c r="F136" s="162"/>
      <c r="G136" s="162"/>
      <c r="H136" s="162"/>
      <c r="I136" s="162"/>
      <c r="J136" s="162"/>
    </row>
    <row r="137" spans="2:10" ht="17.25" customHeight="1" x14ac:dyDescent="0.25">
      <c r="B137" s="162"/>
      <c r="C137" s="162"/>
      <c r="D137" s="162"/>
      <c r="E137" s="162"/>
      <c r="F137" s="162"/>
      <c r="G137" s="162"/>
      <c r="H137" s="162"/>
      <c r="I137" s="162"/>
      <c r="J137" s="162"/>
    </row>
    <row r="138" spans="2:10" ht="17.25" customHeight="1" x14ac:dyDescent="0.25">
      <c r="B138" s="162"/>
      <c r="C138" s="162"/>
      <c r="D138" s="162"/>
      <c r="E138" s="162"/>
      <c r="F138" s="162"/>
      <c r="G138" s="162"/>
      <c r="H138" s="162"/>
      <c r="I138" s="162"/>
      <c r="J138" s="162"/>
    </row>
    <row r="139" spans="2:10" ht="17.25" customHeight="1" x14ac:dyDescent="0.25"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2:10" ht="17.25" customHeight="1" x14ac:dyDescent="0.25"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2:10" ht="17.25" customHeight="1" x14ac:dyDescent="0.25"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2:10" ht="17.25" customHeight="1" x14ac:dyDescent="0.25">
      <c r="B142" s="162"/>
      <c r="C142" s="162"/>
      <c r="D142" s="162"/>
      <c r="E142" s="162"/>
      <c r="F142" s="162"/>
      <c r="G142" s="162"/>
      <c r="H142" s="162"/>
      <c r="I142" s="162"/>
      <c r="J142" s="162"/>
    </row>
    <row r="143" spans="2:10" ht="17.25" customHeight="1" x14ac:dyDescent="0.25">
      <c r="B143" s="162"/>
      <c r="C143" s="162"/>
      <c r="D143" s="162"/>
      <c r="E143" s="162"/>
      <c r="F143" s="162"/>
      <c r="G143" s="162"/>
      <c r="H143" s="162"/>
      <c r="I143" s="162"/>
      <c r="J143" s="162"/>
    </row>
    <row r="144" spans="2:10" ht="17.25" customHeight="1" x14ac:dyDescent="0.25">
      <c r="B144" s="162"/>
      <c r="C144" s="162"/>
      <c r="D144" s="162"/>
      <c r="E144" s="162"/>
      <c r="F144" s="162"/>
      <c r="G144" s="162"/>
      <c r="H144" s="162"/>
      <c r="I144" s="162"/>
      <c r="J144" s="162"/>
    </row>
    <row r="145" spans="2:10" ht="17.25" customHeight="1" x14ac:dyDescent="0.25">
      <c r="B145" s="162"/>
      <c r="C145" s="162"/>
      <c r="D145" s="162"/>
      <c r="E145" s="162"/>
      <c r="F145" s="162"/>
      <c r="G145" s="162"/>
      <c r="H145" s="162"/>
      <c r="I145" s="162"/>
      <c r="J145" s="162"/>
    </row>
    <row r="146" spans="2:10" ht="17.25" customHeight="1" x14ac:dyDescent="0.25">
      <c r="B146" s="162"/>
      <c r="C146" s="162"/>
      <c r="D146" s="162"/>
      <c r="E146" s="162"/>
      <c r="F146" s="162"/>
      <c r="G146" s="162"/>
      <c r="H146" s="162"/>
      <c r="I146" s="162"/>
      <c r="J146" s="162"/>
    </row>
    <row r="147" spans="2:10" ht="17.25" customHeight="1" x14ac:dyDescent="0.25">
      <c r="B147" s="162"/>
      <c r="C147" s="162"/>
      <c r="D147" s="162"/>
      <c r="E147" s="162"/>
      <c r="F147" s="162"/>
      <c r="G147" s="162"/>
      <c r="H147" s="162"/>
      <c r="I147" s="162"/>
      <c r="J147" s="162"/>
    </row>
    <row r="148" spans="2:10" ht="17.25" customHeight="1" x14ac:dyDescent="0.25">
      <c r="B148" s="162"/>
      <c r="C148" s="162"/>
      <c r="D148" s="162"/>
      <c r="E148" s="162"/>
      <c r="F148" s="162"/>
      <c r="G148" s="162"/>
      <c r="H148" s="162"/>
      <c r="I148" s="162"/>
      <c r="J148" s="162"/>
    </row>
    <row r="149" spans="2:10" ht="17.25" customHeight="1" x14ac:dyDescent="0.25">
      <c r="B149" s="162"/>
      <c r="C149" s="162"/>
      <c r="D149" s="162"/>
      <c r="E149" s="162"/>
      <c r="F149" s="162"/>
      <c r="G149" s="162"/>
      <c r="H149" s="162"/>
      <c r="I149" s="162"/>
      <c r="J149" s="162"/>
    </row>
    <row r="150" spans="2:10" ht="17.25" customHeight="1" x14ac:dyDescent="0.25">
      <c r="B150" s="162"/>
      <c r="C150" s="162"/>
      <c r="D150" s="162"/>
      <c r="E150" s="162"/>
      <c r="F150" s="162"/>
      <c r="G150" s="162"/>
      <c r="H150" s="162"/>
      <c r="I150" s="162"/>
      <c r="J150" s="162"/>
    </row>
    <row r="151" spans="2:10" ht="17.25" customHeight="1" x14ac:dyDescent="0.25">
      <c r="B151" s="162"/>
      <c r="C151" s="162"/>
      <c r="D151" s="162"/>
      <c r="E151" s="162"/>
      <c r="F151" s="162"/>
      <c r="G151" s="162"/>
      <c r="H151" s="162"/>
      <c r="I151" s="162"/>
      <c r="J151" s="162"/>
    </row>
    <row r="152" spans="2:10" ht="17.25" customHeight="1" x14ac:dyDescent="0.25">
      <c r="B152" s="162"/>
      <c r="C152" s="162"/>
      <c r="D152" s="162"/>
      <c r="E152" s="162"/>
      <c r="F152" s="162"/>
      <c r="G152" s="162"/>
      <c r="H152" s="162"/>
      <c r="I152" s="162"/>
      <c r="J152" s="162"/>
    </row>
    <row r="153" spans="2:10" ht="17.25" customHeight="1" x14ac:dyDescent="0.25">
      <c r="B153" s="162"/>
      <c r="C153" s="162"/>
      <c r="D153" s="162"/>
      <c r="E153" s="162"/>
      <c r="F153" s="162"/>
      <c r="G153" s="162"/>
      <c r="H153" s="162"/>
      <c r="I153" s="162"/>
      <c r="J153" s="162"/>
    </row>
    <row r="154" spans="2:10" ht="17.25" customHeight="1" x14ac:dyDescent="0.25">
      <c r="B154" s="162"/>
      <c r="C154" s="162"/>
      <c r="D154" s="162"/>
      <c r="E154" s="162"/>
      <c r="F154" s="162"/>
      <c r="G154" s="162"/>
      <c r="H154" s="162"/>
      <c r="I154" s="162"/>
      <c r="J154" s="162"/>
    </row>
    <row r="155" spans="2:10" ht="17.25" customHeight="1" x14ac:dyDescent="0.25">
      <c r="B155" s="162"/>
      <c r="C155" s="162"/>
      <c r="D155" s="162"/>
      <c r="E155" s="162"/>
      <c r="F155" s="162"/>
      <c r="G155" s="162"/>
      <c r="H155" s="162"/>
      <c r="I155" s="162"/>
      <c r="J155" s="162"/>
    </row>
    <row r="156" spans="2:10" ht="17.25" customHeight="1" x14ac:dyDescent="0.25">
      <c r="B156" s="162"/>
      <c r="C156" s="162"/>
      <c r="D156" s="162"/>
      <c r="E156" s="162"/>
      <c r="F156" s="162"/>
      <c r="G156" s="162"/>
      <c r="H156" s="162"/>
      <c r="I156" s="162"/>
      <c r="J156" s="162"/>
    </row>
    <row r="157" spans="2:10" ht="17.25" customHeight="1" x14ac:dyDescent="0.25">
      <c r="B157" s="162"/>
      <c r="C157" s="162"/>
      <c r="D157" s="162"/>
      <c r="E157" s="162"/>
      <c r="F157" s="162"/>
      <c r="G157" s="162"/>
      <c r="H157" s="162"/>
      <c r="I157" s="162"/>
      <c r="J157" s="162"/>
    </row>
    <row r="158" spans="2:10" ht="17.25" customHeight="1" x14ac:dyDescent="0.25">
      <c r="B158" s="162"/>
      <c r="C158" s="162"/>
      <c r="D158" s="162"/>
      <c r="E158" s="162"/>
      <c r="F158" s="162"/>
      <c r="G158" s="162"/>
      <c r="H158" s="162"/>
      <c r="I158" s="162"/>
      <c r="J158" s="162"/>
    </row>
    <row r="159" spans="2:10" ht="17.25" customHeight="1" x14ac:dyDescent="0.25">
      <c r="B159" s="162"/>
      <c r="C159" s="162"/>
      <c r="D159" s="162"/>
      <c r="E159" s="162"/>
      <c r="F159" s="162"/>
      <c r="G159" s="162"/>
      <c r="H159" s="162"/>
      <c r="I159" s="162"/>
      <c r="J159" s="162"/>
    </row>
    <row r="160" spans="2:10" ht="17.25" customHeight="1" x14ac:dyDescent="0.25">
      <c r="B160" s="162"/>
      <c r="C160" s="162"/>
      <c r="D160" s="162"/>
      <c r="E160" s="162"/>
      <c r="F160" s="162"/>
      <c r="G160" s="162"/>
      <c r="H160" s="162"/>
      <c r="I160" s="162"/>
      <c r="J160" s="162"/>
    </row>
    <row r="161" spans="2:10" ht="17.25" customHeight="1" x14ac:dyDescent="0.25">
      <c r="B161" s="162"/>
      <c r="C161" s="162"/>
      <c r="D161" s="162"/>
      <c r="E161" s="162"/>
      <c r="F161" s="162"/>
      <c r="G161" s="162"/>
      <c r="H161" s="162"/>
      <c r="I161" s="162"/>
      <c r="J161" s="162"/>
    </row>
    <row r="162" spans="2:10" ht="17.25" customHeight="1" x14ac:dyDescent="0.25">
      <c r="B162" s="162"/>
      <c r="C162" s="162"/>
      <c r="D162" s="162"/>
      <c r="E162" s="162"/>
      <c r="F162" s="162"/>
      <c r="G162" s="162"/>
      <c r="H162" s="162"/>
      <c r="I162" s="162"/>
      <c r="J162" s="162"/>
    </row>
    <row r="163" spans="2:10" ht="17.25" customHeight="1" x14ac:dyDescent="0.25">
      <c r="B163" s="162"/>
      <c r="C163" s="162"/>
      <c r="D163" s="162"/>
      <c r="E163" s="162"/>
      <c r="F163" s="162"/>
      <c r="G163" s="162"/>
      <c r="H163" s="162"/>
      <c r="I163" s="162"/>
      <c r="J163" s="162"/>
    </row>
    <row r="164" spans="2:10" ht="17.25" customHeight="1" x14ac:dyDescent="0.25">
      <c r="B164" s="162"/>
      <c r="C164" s="162"/>
      <c r="D164" s="162"/>
      <c r="E164" s="162"/>
      <c r="F164" s="162"/>
      <c r="G164" s="162"/>
      <c r="H164" s="162"/>
      <c r="I164" s="162"/>
      <c r="J164" s="162"/>
    </row>
    <row r="165" spans="2:10" ht="17.25" customHeight="1" x14ac:dyDescent="0.25">
      <c r="B165" s="162"/>
      <c r="C165" s="162"/>
      <c r="D165" s="162"/>
      <c r="E165" s="162"/>
      <c r="F165" s="162"/>
      <c r="G165" s="162"/>
      <c r="H165" s="162"/>
      <c r="I165" s="162"/>
      <c r="J165" s="162"/>
    </row>
    <row r="166" spans="2:10" ht="17.25" customHeight="1" x14ac:dyDescent="0.25">
      <c r="B166" s="162"/>
      <c r="C166" s="162"/>
      <c r="D166" s="162"/>
      <c r="E166" s="162"/>
      <c r="F166" s="162"/>
      <c r="G166" s="162"/>
      <c r="H166" s="162"/>
      <c r="I166" s="162"/>
      <c r="J166" s="162"/>
    </row>
    <row r="167" spans="2:10" ht="17.25" customHeight="1" x14ac:dyDescent="0.25">
      <c r="B167" s="162"/>
      <c r="C167" s="162"/>
      <c r="D167" s="162"/>
      <c r="E167" s="162"/>
      <c r="F167" s="162"/>
      <c r="G167" s="162"/>
      <c r="H167" s="162"/>
      <c r="I167" s="162"/>
      <c r="J167" s="162"/>
    </row>
    <row r="168" spans="2:10" ht="17.25" customHeight="1" x14ac:dyDescent="0.25">
      <c r="B168" s="162"/>
      <c r="C168" s="162"/>
      <c r="D168" s="162"/>
      <c r="E168" s="162"/>
      <c r="F168" s="162"/>
      <c r="G168" s="162"/>
      <c r="H168" s="162"/>
      <c r="I168" s="162"/>
      <c r="J168" s="162"/>
    </row>
    <row r="169" spans="2:10" ht="17.25" customHeight="1" x14ac:dyDescent="0.25">
      <c r="B169" s="162"/>
      <c r="C169" s="162"/>
      <c r="D169" s="162"/>
      <c r="E169" s="162"/>
      <c r="F169" s="162"/>
      <c r="G169" s="162"/>
      <c r="H169" s="162"/>
      <c r="I169" s="162"/>
      <c r="J169" s="162"/>
    </row>
    <row r="170" spans="2:10" ht="17.25" customHeight="1" x14ac:dyDescent="0.25">
      <c r="B170" s="162"/>
      <c r="C170" s="162"/>
      <c r="D170" s="162"/>
      <c r="E170" s="162"/>
      <c r="F170" s="162"/>
      <c r="G170" s="162"/>
      <c r="H170" s="162"/>
      <c r="I170" s="162"/>
      <c r="J170" s="162"/>
    </row>
    <row r="171" spans="2:10" ht="17.25" customHeight="1" x14ac:dyDescent="0.25">
      <c r="B171" s="162"/>
      <c r="C171" s="162"/>
      <c r="D171" s="162"/>
      <c r="E171" s="162"/>
      <c r="F171" s="162"/>
      <c r="G171" s="162"/>
      <c r="H171" s="162"/>
      <c r="I171" s="162"/>
      <c r="J171" s="162"/>
    </row>
    <row r="172" spans="2:10" ht="17.25" customHeight="1" x14ac:dyDescent="0.25">
      <c r="B172" s="162"/>
      <c r="C172" s="162"/>
      <c r="D172" s="162"/>
      <c r="E172" s="162"/>
      <c r="F172" s="162"/>
      <c r="G172" s="162"/>
      <c r="H172" s="162"/>
      <c r="I172" s="162"/>
      <c r="J172" s="162"/>
    </row>
    <row r="173" spans="2:10" ht="17.25" customHeight="1" x14ac:dyDescent="0.25">
      <c r="B173" s="162"/>
      <c r="C173" s="162"/>
      <c r="D173" s="162"/>
      <c r="E173" s="162"/>
      <c r="F173" s="162"/>
      <c r="G173" s="162"/>
      <c r="H173" s="162"/>
      <c r="I173" s="162"/>
      <c r="J173" s="162"/>
    </row>
    <row r="174" spans="2:10" ht="17.25" customHeight="1" x14ac:dyDescent="0.25">
      <c r="B174" s="162"/>
      <c r="C174" s="162"/>
      <c r="D174" s="162"/>
      <c r="E174" s="162"/>
      <c r="F174" s="162"/>
      <c r="G174" s="162"/>
      <c r="H174" s="162"/>
      <c r="I174" s="162"/>
      <c r="J174" s="162"/>
    </row>
    <row r="175" spans="2:10" ht="17.25" customHeight="1" x14ac:dyDescent="0.25">
      <c r="B175" s="162"/>
      <c r="C175" s="162"/>
      <c r="D175" s="162"/>
      <c r="E175" s="162"/>
      <c r="F175" s="162"/>
      <c r="G175" s="162"/>
      <c r="H175" s="162"/>
      <c r="I175" s="162"/>
      <c r="J175" s="162"/>
    </row>
    <row r="176" spans="2:10" ht="17.25" customHeight="1" x14ac:dyDescent="0.25">
      <c r="B176" s="162"/>
      <c r="C176" s="162"/>
      <c r="D176" s="162"/>
      <c r="E176" s="162"/>
      <c r="F176" s="162"/>
      <c r="G176" s="162"/>
      <c r="H176" s="162"/>
      <c r="I176" s="162"/>
      <c r="J176" s="162"/>
    </row>
    <row r="177" spans="2:10" ht="17.25" customHeight="1" x14ac:dyDescent="0.25">
      <c r="B177" s="162"/>
      <c r="C177" s="162"/>
      <c r="D177" s="162"/>
      <c r="E177" s="162"/>
      <c r="F177" s="162"/>
      <c r="G177" s="162"/>
      <c r="H177" s="162"/>
      <c r="I177" s="162"/>
      <c r="J177" s="162"/>
    </row>
    <row r="178" spans="2:10" ht="17.25" customHeight="1" x14ac:dyDescent="0.25">
      <c r="B178" s="162"/>
      <c r="C178" s="162"/>
      <c r="D178" s="162"/>
      <c r="E178" s="162"/>
      <c r="F178" s="162"/>
      <c r="G178" s="162"/>
      <c r="H178" s="162"/>
      <c r="I178" s="162"/>
      <c r="J178" s="162"/>
    </row>
    <row r="179" spans="2:10" ht="17.25" customHeight="1" x14ac:dyDescent="0.25">
      <c r="B179" s="162"/>
      <c r="C179" s="162"/>
      <c r="D179" s="162"/>
      <c r="E179" s="162"/>
      <c r="F179" s="162"/>
      <c r="G179" s="162"/>
      <c r="H179" s="162"/>
      <c r="I179" s="162"/>
      <c r="J179" s="162"/>
    </row>
    <row r="180" spans="2:10" ht="17.25" customHeight="1" x14ac:dyDescent="0.25">
      <c r="B180" s="162"/>
      <c r="C180" s="162"/>
      <c r="D180" s="162"/>
      <c r="E180" s="162"/>
      <c r="F180" s="162"/>
      <c r="G180" s="162"/>
      <c r="H180" s="162"/>
      <c r="I180" s="162"/>
      <c r="J180" s="162"/>
    </row>
    <row r="181" spans="2:10" ht="17.25" customHeight="1" x14ac:dyDescent="0.25">
      <c r="B181" s="162"/>
      <c r="C181" s="162"/>
      <c r="D181" s="162"/>
      <c r="E181" s="162"/>
      <c r="F181" s="162"/>
      <c r="G181" s="162"/>
      <c r="H181" s="162"/>
      <c r="I181" s="162"/>
      <c r="J181" s="162"/>
    </row>
    <row r="182" spans="2:10" ht="17.25" customHeight="1" x14ac:dyDescent="0.25">
      <c r="B182" s="162"/>
      <c r="C182" s="162"/>
      <c r="D182" s="162"/>
      <c r="E182" s="162"/>
      <c r="F182" s="162"/>
      <c r="G182" s="162"/>
      <c r="H182" s="162"/>
      <c r="I182" s="162"/>
      <c r="J182" s="162"/>
    </row>
    <row r="183" spans="2:10" ht="17.25" customHeight="1" x14ac:dyDescent="0.25">
      <c r="B183" s="162"/>
      <c r="C183" s="162"/>
      <c r="D183" s="162"/>
      <c r="E183" s="162"/>
      <c r="F183" s="162"/>
      <c r="G183" s="162"/>
      <c r="H183" s="162"/>
      <c r="I183" s="162"/>
      <c r="J183" s="162"/>
    </row>
    <row r="184" spans="2:10" ht="17.25" customHeight="1" x14ac:dyDescent="0.25">
      <c r="B184" s="162"/>
      <c r="C184" s="162"/>
      <c r="D184" s="162"/>
      <c r="E184" s="162"/>
      <c r="F184" s="162"/>
      <c r="G184" s="162"/>
      <c r="H184" s="162"/>
      <c r="I184" s="162"/>
      <c r="J184" s="162"/>
    </row>
    <row r="185" spans="2:10" ht="17.25" customHeight="1" x14ac:dyDescent="0.25">
      <c r="B185" s="162"/>
      <c r="C185" s="162"/>
      <c r="D185" s="162"/>
      <c r="E185" s="162"/>
      <c r="F185" s="162"/>
      <c r="G185" s="162"/>
      <c r="H185" s="162"/>
      <c r="I185" s="162"/>
      <c r="J185" s="162"/>
    </row>
    <row r="186" spans="2:10" ht="17.25" customHeight="1" x14ac:dyDescent="0.25">
      <c r="B186" s="162"/>
      <c r="C186" s="162"/>
      <c r="D186" s="162"/>
      <c r="E186" s="162"/>
      <c r="F186" s="162"/>
      <c r="G186" s="162"/>
      <c r="H186" s="162"/>
      <c r="I186" s="162"/>
      <c r="J186" s="162"/>
    </row>
    <row r="187" spans="2:10" ht="17.25" customHeight="1" x14ac:dyDescent="0.25">
      <c r="B187" s="162"/>
      <c r="C187" s="162"/>
      <c r="D187" s="162"/>
      <c r="E187" s="162"/>
      <c r="F187" s="162"/>
      <c r="G187" s="162"/>
      <c r="H187" s="162"/>
      <c r="I187" s="162"/>
      <c r="J187" s="162"/>
    </row>
    <row r="188" spans="2:10" ht="17.25" customHeight="1" x14ac:dyDescent="0.25">
      <c r="B188" s="162"/>
      <c r="C188" s="162"/>
      <c r="D188" s="162"/>
      <c r="E188" s="162"/>
      <c r="F188" s="162"/>
      <c r="G188" s="162"/>
      <c r="H188" s="162"/>
      <c r="I188" s="162"/>
      <c r="J188" s="162"/>
    </row>
    <row r="189" spans="2:10" ht="17.25" customHeight="1" x14ac:dyDescent="0.25">
      <c r="B189" s="162"/>
      <c r="C189" s="162"/>
      <c r="D189" s="162"/>
      <c r="E189" s="162"/>
      <c r="F189" s="162"/>
      <c r="G189" s="162"/>
      <c r="H189" s="162"/>
      <c r="I189" s="162"/>
      <c r="J189" s="162"/>
    </row>
    <row r="190" spans="2:10" ht="17.25" customHeight="1" x14ac:dyDescent="0.25">
      <c r="B190" s="162"/>
      <c r="C190" s="162"/>
      <c r="D190" s="162"/>
      <c r="E190" s="162"/>
      <c r="F190" s="162"/>
      <c r="G190" s="162"/>
      <c r="H190" s="162"/>
      <c r="I190" s="162"/>
      <c r="J190" s="162"/>
    </row>
    <row r="191" spans="2:10" ht="17.25" customHeight="1" x14ac:dyDescent="0.25">
      <c r="B191" s="162"/>
      <c r="C191" s="162"/>
      <c r="D191" s="162"/>
      <c r="E191" s="162"/>
      <c r="F191" s="162"/>
      <c r="G191" s="162"/>
      <c r="H191" s="162"/>
      <c r="I191" s="162"/>
      <c r="J191" s="162"/>
    </row>
    <row r="192" spans="2:10" ht="17.25" customHeight="1" x14ac:dyDescent="0.25">
      <c r="B192" s="162"/>
      <c r="C192" s="162"/>
      <c r="D192" s="162"/>
      <c r="E192" s="162"/>
      <c r="F192" s="162"/>
      <c r="G192" s="162"/>
      <c r="H192" s="162"/>
      <c r="I192" s="162"/>
      <c r="J192" s="162"/>
    </row>
    <row r="193" spans="2:10" ht="17.25" customHeight="1" x14ac:dyDescent="0.25">
      <c r="B193" s="162"/>
      <c r="C193" s="162"/>
      <c r="D193" s="162"/>
      <c r="E193" s="162"/>
      <c r="F193" s="162"/>
      <c r="G193" s="162"/>
      <c r="H193" s="162"/>
      <c r="I193" s="162"/>
      <c r="J193" s="162"/>
    </row>
    <row r="194" spans="2:10" ht="17.25" customHeight="1" x14ac:dyDescent="0.25">
      <c r="B194" s="162"/>
      <c r="C194" s="162"/>
      <c r="D194" s="162"/>
      <c r="E194" s="162"/>
      <c r="F194" s="162"/>
      <c r="G194" s="162"/>
      <c r="H194" s="162"/>
      <c r="I194" s="162"/>
      <c r="J194" s="162"/>
    </row>
    <row r="195" spans="2:10" ht="17.25" customHeight="1" x14ac:dyDescent="0.25">
      <c r="B195" s="162"/>
      <c r="C195" s="162"/>
      <c r="D195" s="162"/>
      <c r="E195" s="162"/>
      <c r="F195" s="162"/>
      <c r="G195" s="162"/>
      <c r="H195" s="162"/>
      <c r="I195" s="162"/>
      <c r="J195" s="162"/>
    </row>
    <row r="196" spans="2:10" ht="17.25" customHeight="1" x14ac:dyDescent="0.25">
      <c r="B196" s="162"/>
      <c r="C196" s="162"/>
      <c r="D196" s="162"/>
      <c r="E196" s="162"/>
      <c r="F196" s="162"/>
      <c r="G196" s="162"/>
      <c r="H196" s="162"/>
      <c r="I196" s="162"/>
      <c r="J196" s="162"/>
    </row>
    <row r="197" spans="2:10" ht="17.25" customHeight="1" x14ac:dyDescent="0.25">
      <c r="B197" s="162"/>
      <c r="C197" s="162"/>
      <c r="D197" s="162"/>
      <c r="E197" s="162"/>
      <c r="F197" s="162"/>
      <c r="G197" s="162"/>
      <c r="H197" s="162"/>
      <c r="I197" s="162"/>
      <c r="J197" s="162"/>
    </row>
    <row r="198" spans="2:10" ht="17.25" customHeight="1" x14ac:dyDescent="0.25">
      <c r="B198" s="162"/>
      <c r="C198" s="162"/>
      <c r="D198" s="162"/>
      <c r="E198" s="162"/>
      <c r="F198" s="162"/>
      <c r="G198" s="162"/>
      <c r="H198" s="162"/>
      <c r="I198" s="162"/>
      <c r="J198" s="162"/>
    </row>
    <row r="199" spans="2:10" ht="17.25" customHeight="1" x14ac:dyDescent="0.25">
      <c r="B199" s="162"/>
      <c r="C199" s="162"/>
      <c r="D199" s="162"/>
      <c r="E199" s="162"/>
      <c r="F199" s="162"/>
      <c r="G199" s="162"/>
      <c r="H199" s="162"/>
      <c r="I199" s="162"/>
      <c r="J199" s="162"/>
    </row>
    <row r="200" spans="2:10" ht="17.25" customHeight="1" x14ac:dyDescent="0.25">
      <c r="B200" s="162"/>
      <c r="C200" s="162"/>
      <c r="D200" s="162"/>
      <c r="E200" s="162"/>
      <c r="F200" s="162"/>
      <c r="G200" s="162"/>
      <c r="H200" s="162"/>
      <c r="I200" s="162"/>
      <c r="J200" s="162"/>
    </row>
    <row r="201" spans="2:10" ht="17.25" customHeight="1" x14ac:dyDescent="0.25">
      <c r="B201" s="162"/>
      <c r="C201" s="162"/>
      <c r="D201" s="162"/>
      <c r="E201" s="162"/>
      <c r="F201" s="162"/>
      <c r="G201" s="162"/>
      <c r="H201" s="162"/>
      <c r="I201" s="162"/>
      <c r="J201" s="162"/>
    </row>
    <row r="202" spans="2:10" ht="17.25" customHeight="1" x14ac:dyDescent="0.25">
      <c r="B202" s="162"/>
      <c r="C202" s="162"/>
      <c r="D202" s="162"/>
      <c r="E202" s="162"/>
      <c r="F202" s="162"/>
      <c r="G202" s="162"/>
      <c r="H202" s="162"/>
      <c r="I202" s="162"/>
      <c r="J202" s="162"/>
    </row>
    <row r="203" spans="2:10" ht="17.25" customHeight="1" x14ac:dyDescent="0.25">
      <c r="B203" s="162"/>
      <c r="C203" s="162"/>
      <c r="D203" s="162"/>
      <c r="E203" s="162"/>
      <c r="F203" s="162"/>
      <c r="G203" s="162"/>
      <c r="H203" s="162"/>
      <c r="I203" s="162"/>
      <c r="J203" s="162"/>
    </row>
    <row r="204" spans="2:10" ht="17.25" customHeight="1" x14ac:dyDescent="0.25">
      <c r="B204" s="162"/>
      <c r="C204" s="162"/>
      <c r="D204" s="162"/>
      <c r="E204" s="162"/>
      <c r="F204" s="162"/>
      <c r="G204" s="162"/>
      <c r="H204" s="162"/>
      <c r="I204" s="162"/>
      <c r="J204" s="162"/>
    </row>
    <row r="205" spans="2:10" ht="17.25" customHeight="1" x14ac:dyDescent="0.25">
      <c r="B205" s="162"/>
      <c r="C205" s="162"/>
      <c r="D205" s="162"/>
      <c r="E205" s="162"/>
      <c r="F205" s="162"/>
      <c r="G205" s="162"/>
      <c r="H205" s="162"/>
      <c r="I205" s="162"/>
      <c r="J205" s="162"/>
    </row>
    <row r="206" spans="2:10" ht="17.25" customHeight="1" x14ac:dyDescent="0.25">
      <c r="B206" s="162"/>
      <c r="C206" s="162"/>
      <c r="D206" s="162"/>
      <c r="E206" s="162"/>
      <c r="F206" s="162"/>
      <c r="G206" s="162"/>
      <c r="H206" s="162"/>
      <c r="I206" s="162"/>
      <c r="J206" s="162"/>
    </row>
    <row r="207" spans="2:10" ht="17.25" customHeight="1" x14ac:dyDescent="0.25">
      <c r="B207" s="162"/>
      <c r="C207" s="162"/>
      <c r="D207" s="162"/>
      <c r="E207" s="162"/>
      <c r="F207" s="162"/>
      <c r="G207" s="162"/>
      <c r="H207" s="162"/>
      <c r="I207" s="162"/>
      <c r="J207" s="162"/>
    </row>
    <row r="208" spans="2:10" ht="17.25" customHeight="1" x14ac:dyDescent="0.25">
      <c r="B208" s="162"/>
      <c r="C208" s="162"/>
      <c r="D208" s="162"/>
      <c r="E208" s="162"/>
      <c r="F208" s="162"/>
      <c r="G208" s="162"/>
      <c r="H208" s="162"/>
      <c r="I208" s="162"/>
      <c r="J208" s="162"/>
    </row>
    <row r="209" spans="2:10" ht="17.25" customHeight="1" x14ac:dyDescent="0.25">
      <c r="B209" s="162"/>
      <c r="C209" s="162"/>
      <c r="D209" s="162"/>
      <c r="E209" s="162"/>
      <c r="F209" s="162"/>
      <c r="G209" s="162"/>
      <c r="H209" s="162"/>
      <c r="I209" s="162"/>
      <c r="J209" s="162"/>
    </row>
    <row r="210" spans="2:10" ht="17.25" customHeight="1" x14ac:dyDescent="0.25">
      <c r="B210" s="162"/>
      <c r="C210" s="162"/>
      <c r="D210" s="162"/>
      <c r="E210" s="162"/>
      <c r="F210" s="162"/>
      <c r="G210" s="162"/>
      <c r="H210" s="162"/>
      <c r="I210" s="162"/>
      <c r="J210" s="162"/>
    </row>
    <row r="211" spans="2:10" ht="17.25" customHeight="1" x14ac:dyDescent="0.25">
      <c r="B211" s="162"/>
      <c r="C211" s="162"/>
      <c r="D211" s="162"/>
      <c r="E211" s="162"/>
      <c r="F211" s="162"/>
      <c r="G211" s="162"/>
      <c r="H211" s="162"/>
      <c r="I211" s="162"/>
      <c r="J211" s="162"/>
    </row>
    <row r="212" spans="2:10" ht="17.25" customHeight="1" x14ac:dyDescent="0.25">
      <c r="B212" s="162"/>
      <c r="C212" s="162"/>
      <c r="D212" s="162"/>
      <c r="E212" s="162"/>
      <c r="F212" s="162"/>
      <c r="G212" s="162"/>
      <c r="H212" s="162"/>
      <c r="I212" s="162"/>
      <c r="J212" s="162"/>
    </row>
    <row r="213" spans="2:10" ht="17.25" customHeight="1" x14ac:dyDescent="0.25">
      <c r="B213" s="162"/>
      <c r="C213" s="162"/>
      <c r="D213" s="162"/>
      <c r="E213" s="162"/>
      <c r="F213" s="162"/>
      <c r="G213" s="162"/>
      <c r="H213" s="162"/>
      <c r="I213" s="162"/>
      <c r="J213" s="162"/>
    </row>
    <row r="214" spans="2:10" ht="17.25" customHeight="1" x14ac:dyDescent="0.25">
      <c r="B214" s="162"/>
      <c r="C214" s="162"/>
      <c r="D214" s="162"/>
      <c r="E214" s="162"/>
      <c r="F214" s="162"/>
      <c r="G214" s="162"/>
      <c r="H214" s="162"/>
      <c r="I214" s="162"/>
      <c r="J214" s="162"/>
    </row>
    <row r="215" spans="2:10" ht="17.25" customHeight="1" x14ac:dyDescent="0.25">
      <c r="B215" s="162"/>
      <c r="C215" s="162"/>
      <c r="D215" s="162"/>
      <c r="E215" s="162"/>
      <c r="F215" s="162"/>
      <c r="G215" s="162"/>
      <c r="H215" s="162"/>
      <c r="I215" s="162"/>
      <c r="J215" s="162"/>
    </row>
    <row r="216" spans="2:10" ht="17.25" customHeight="1" x14ac:dyDescent="0.25">
      <c r="B216" s="162"/>
      <c r="C216" s="162"/>
      <c r="D216" s="162"/>
      <c r="E216" s="162"/>
      <c r="F216" s="162"/>
      <c r="G216" s="162"/>
      <c r="H216" s="162"/>
      <c r="I216" s="162"/>
      <c r="J216" s="162"/>
    </row>
    <row r="217" spans="2:10" ht="17.25" customHeight="1" x14ac:dyDescent="0.25">
      <c r="B217" s="162"/>
      <c r="C217" s="162"/>
      <c r="D217" s="162"/>
      <c r="E217" s="162"/>
      <c r="F217" s="162"/>
      <c r="G217" s="162"/>
      <c r="H217" s="162"/>
      <c r="I217" s="162"/>
      <c r="J217" s="162"/>
    </row>
    <row r="218" spans="2:10" ht="17.25" customHeight="1" x14ac:dyDescent="0.25">
      <c r="B218" s="162"/>
      <c r="C218" s="162"/>
      <c r="D218" s="162"/>
      <c r="E218" s="162"/>
      <c r="F218" s="162"/>
      <c r="G218" s="162"/>
      <c r="H218" s="162"/>
      <c r="I218" s="162"/>
      <c r="J218" s="162"/>
    </row>
    <row r="219" spans="2:10" ht="17.25" customHeight="1" x14ac:dyDescent="0.25">
      <c r="B219" s="162"/>
      <c r="C219" s="162"/>
      <c r="D219" s="162"/>
      <c r="E219" s="162"/>
      <c r="F219" s="162"/>
      <c r="G219" s="162"/>
      <c r="H219" s="162"/>
      <c r="I219" s="162"/>
      <c r="J219" s="162"/>
    </row>
    <row r="220" spans="2:10" ht="17.25" customHeight="1" x14ac:dyDescent="0.25">
      <c r="B220" s="162"/>
      <c r="C220" s="162"/>
      <c r="D220" s="162"/>
      <c r="E220" s="162"/>
      <c r="F220" s="162"/>
      <c r="G220" s="162"/>
      <c r="H220" s="162"/>
      <c r="I220" s="162"/>
      <c r="J220" s="162"/>
    </row>
    <row r="221" spans="2:10" ht="17.25" customHeight="1" x14ac:dyDescent="0.25">
      <c r="B221" s="162"/>
      <c r="C221" s="162"/>
      <c r="D221" s="162"/>
      <c r="E221" s="162"/>
      <c r="F221" s="162"/>
      <c r="G221" s="162"/>
      <c r="H221" s="162"/>
      <c r="I221" s="162"/>
      <c r="J221" s="162"/>
    </row>
    <row r="222" spans="2:10" ht="17.25" customHeight="1" x14ac:dyDescent="0.25">
      <c r="B222" s="162"/>
      <c r="C222" s="162"/>
      <c r="D222" s="162"/>
      <c r="E222" s="162"/>
      <c r="F222" s="162"/>
      <c r="G222" s="162"/>
      <c r="H222" s="162"/>
      <c r="I222" s="162"/>
      <c r="J222" s="162"/>
    </row>
    <row r="223" spans="2:10" ht="17.25" customHeight="1" x14ac:dyDescent="0.25">
      <c r="B223" s="162"/>
      <c r="C223" s="162"/>
      <c r="D223" s="162"/>
      <c r="E223" s="162"/>
      <c r="F223" s="162"/>
      <c r="G223" s="162"/>
      <c r="H223" s="162"/>
      <c r="I223" s="162"/>
      <c r="J223" s="162"/>
    </row>
    <row r="224" spans="2:10" ht="17.25" customHeight="1" x14ac:dyDescent="0.25">
      <c r="B224" s="162"/>
      <c r="C224" s="162"/>
      <c r="D224" s="162"/>
      <c r="E224" s="162"/>
      <c r="F224" s="162"/>
      <c r="G224" s="162"/>
      <c r="H224" s="162"/>
      <c r="I224" s="162"/>
      <c r="J224" s="162"/>
    </row>
    <row r="225" spans="2:10" ht="17.25" customHeight="1" x14ac:dyDescent="0.25">
      <c r="B225" s="162"/>
      <c r="C225" s="162"/>
      <c r="D225" s="162"/>
      <c r="E225" s="162"/>
      <c r="F225" s="162"/>
      <c r="G225" s="162"/>
      <c r="H225" s="162"/>
      <c r="I225" s="162"/>
      <c r="J225" s="162"/>
    </row>
    <row r="226" spans="2:10" ht="17.25" customHeight="1" x14ac:dyDescent="0.25">
      <c r="B226" s="162"/>
      <c r="C226" s="162"/>
      <c r="D226" s="162"/>
      <c r="E226" s="162"/>
      <c r="F226" s="162"/>
      <c r="G226" s="162"/>
      <c r="H226" s="162"/>
      <c r="I226" s="162"/>
      <c r="J226" s="162"/>
    </row>
    <row r="227" spans="2:10" ht="17.25" customHeight="1" x14ac:dyDescent="0.25">
      <c r="B227" s="162"/>
      <c r="C227" s="162"/>
      <c r="D227" s="162"/>
      <c r="E227" s="162"/>
      <c r="F227" s="162"/>
      <c r="G227" s="162"/>
      <c r="H227" s="162"/>
      <c r="I227" s="162"/>
      <c r="J227" s="162"/>
    </row>
    <row r="228" spans="2:10" ht="17.25" customHeight="1" x14ac:dyDescent="0.25">
      <c r="B228" s="162"/>
      <c r="C228" s="162"/>
      <c r="D228" s="162"/>
      <c r="E228" s="162"/>
      <c r="F228" s="162"/>
      <c r="G228" s="162"/>
      <c r="H228" s="162"/>
      <c r="I228" s="162"/>
      <c r="J228" s="162"/>
    </row>
    <row r="229" spans="2:10" ht="17.25" customHeight="1" x14ac:dyDescent="0.25">
      <c r="B229" s="162"/>
      <c r="C229" s="162"/>
      <c r="D229" s="162"/>
      <c r="E229" s="162"/>
      <c r="F229" s="162"/>
      <c r="G229" s="162"/>
      <c r="H229" s="162"/>
      <c r="I229" s="162"/>
      <c r="J229" s="162"/>
    </row>
    <row r="230" spans="2:10" ht="17.25" customHeight="1" x14ac:dyDescent="0.25">
      <c r="B230" s="162"/>
      <c r="C230" s="162"/>
      <c r="D230" s="162"/>
      <c r="E230" s="162"/>
      <c r="F230" s="162"/>
      <c r="G230" s="162"/>
      <c r="H230" s="162"/>
      <c r="I230" s="162"/>
      <c r="J230" s="162"/>
    </row>
    <row r="231" spans="2:10" ht="17.25" customHeight="1" x14ac:dyDescent="0.25">
      <c r="B231" s="162"/>
      <c r="C231" s="162"/>
      <c r="D231" s="162"/>
      <c r="E231" s="162"/>
      <c r="F231" s="162"/>
      <c r="G231" s="162"/>
      <c r="H231" s="162"/>
      <c r="I231" s="162"/>
      <c r="J231" s="162"/>
    </row>
    <row r="232" spans="2:10" ht="17.25" customHeight="1" x14ac:dyDescent="0.25">
      <c r="B232" s="162"/>
      <c r="C232" s="162"/>
      <c r="D232" s="162"/>
      <c r="E232" s="162"/>
      <c r="F232" s="162"/>
      <c r="G232" s="162"/>
      <c r="H232" s="162"/>
      <c r="I232" s="162"/>
      <c r="J232" s="162"/>
    </row>
    <row r="233" spans="2:10" ht="17.25" customHeight="1" x14ac:dyDescent="0.25">
      <c r="B233" s="162"/>
      <c r="C233" s="162"/>
      <c r="D233" s="162"/>
      <c r="E233" s="162"/>
      <c r="F233" s="162"/>
      <c r="G233" s="162"/>
      <c r="H233" s="162"/>
      <c r="I233" s="162"/>
      <c r="J233" s="162"/>
    </row>
    <row r="234" spans="2:10" ht="17.25" customHeight="1" x14ac:dyDescent="0.25">
      <c r="B234" s="162"/>
      <c r="C234" s="162"/>
      <c r="D234" s="162"/>
      <c r="E234" s="162"/>
      <c r="F234" s="162"/>
      <c r="G234" s="162"/>
      <c r="H234" s="162"/>
      <c r="I234" s="162"/>
      <c r="J234" s="162"/>
    </row>
    <row r="235" spans="2:10" ht="17.25" customHeight="1" x14ac:dyDescent="0.25">
      <c r="B235" s="162"/>
      <c r="C235" s="162"/>
      <c r="D235" s="162"/>
      <c r="E235" s="162"/>
      <c r="F235" s="162"/>
      <c r="G235" s="162"/>
      <c r="H235" s="162"/>
      <c r="I235" s="162"/>
      <c r="J235" s="162"/>
    </row>
    <row r="236" spans="2:10" ht="17.25" customHeight="1" x14ac:dyDescent="0.25">
      <c r="B236" s="162"/>
      <c r="C236" s="162"/>
      <c r="D236" s="162"/>
      <c r="E236" s="162"/>
      <c r="F236" s="162"/>
      <c r="G236" s="162"/>
      <c r="H236" s="162"/>
      <c r="I236" s="162"/>
      <c r="J236" s="162"/>
    </row>
    <row r="237" spans="2:10" ht="17.25" customHeight="1" x14ac:dyDescent="0.25">
      <c r="B237" s="162"/>
      <c r="C237" s="162"/>
      <c r="D237" s="162"/>
      <c r="E237" s="162"/>
      <c r="F237" s="162"/>
      <c r="G237" s="162"/>
      <c r="H237" s="162"/>
      <c r="I237" s="162"/>
      <c r="J237" s="162"/>
    </row>
    <row r="238" spans="2:10" ht="17.25" customHeight="1" x14ac:dyDescent="0.25">
      <c r="B238" s="162"/>
      <c r="C238" s="162"/>
      <c r="D238" s="162"/>
      <c r="E238" s="162"/>
      <c r="F238" s="162"/>
      <c r="G238" s="162"/>
      <c r="H238" s="162"/>
      <c r="I238" s="162"/>
      <c r="J238" s="162"/>
    </row>
    <row r="239" spans="2:10" ht="17.25" customHeight="1" x14ac:dyDescent="0.25">
      <c r="B239" s="162"/>
      <c r="C239" s="162"/>
      <c r="D239" s="162"/>
      <c r="E239" s="162"/>
      <c r="F239" s="162"/>
      <c r="G239" s="162"/>
      <c r="H239" s="162"/>
      <c r="I239" s="162"/>
      <c r="J239" s="162"/>
    </row>
    <row r="240" spans="2:10" ht="17.25" customHeight="1" x14ac:dyDescent="0.25">
      <c r="B240" s="162"/>
      <c r="C240" s="162"/>
      <c r="D240" s="162"/>
      <c r="E240" s="162"/>
      <c r="F240" s="162"/>
      <c r="G240" s="162"/>
      <c r="H240" s="162"/>
      <c r="I240" s="162"/>
      <c r="J240" s="162"/>
    </row>
    <row r="241" spans="2:10" ht="17.25" customHeight="1" x14ac:dyDescent="0.25">
      <c r="B241" s="162"/>
      <c r="C241" s="162"/>
      <c r="D241" s="162"/>
      <c r="E241" s="162"/>
      <c r="F241" s="162"/>
      <c r="G241" s="162"/>
      <c r="H241" s="162"/>
      <c r="I241" s="162"/>
      <c r="J241" s="162"/>
    </row>
    <row r="242" spans="2:10" ht="17.25" customHeight="1" x14ac:dyDescent="0.25">
      <c r="B242" s="162"/>
      <c r="C242" s="162"/>
      <c r="D242" s="162"/>
      <c r="E242" s="162"/>
      <c r="F242" s="162"/>
      <c r="G242" s="162"/>
      <c r="H242" s="162"/>
      <c r="I242" s="162"/>
      <c r="J242" s="162"/>
    </row>
    <row r="243" spans="2:10" ht="17.25" customHeight="1" x14ac:dyDescent="0.25">
      <c r="B243" s="162"/>
      <c r="C243" s="162"/>
      <c r="D243" s="162"/>
      <c r="E243" s="162"/>
      <c r="F243" s="162"/>
      <c r="G243" s="162"/>
      <c r="H243" s="162"/>
      <c r="I243" s="162"/>
      <c r="J243" s="162"/>
    </row>
    <row r="244" spans="2:10" ht="17.25" customHeight="1" x14ac:dyDescent="0.25">
      <c r="B244" s="162"/>
      <c r="C244" s="162"/>
      <c r="D244" s="162"/>
      <c r="E244" s="162"/>
      <c r="F244" s="162"/>
      <c r="G244" s="162"/>
      <c r="H244" s="162"/>
      <c r="I244" s="162"/>
      <c r="J244" s="162"/>
    </row>
    <row r="245" spans="2:10" ht="17.25" customHeight="1" x14ac:dyDescent="0.25">
      <c r="B245" s="162"/>
      <c r="C245" s="162"/>
      <c r="D245" s="162"/>
      <c r="E245" s="162"/>
      <c r="F245" s="162"/>
      <c r="G245" s="162"/>
      <c r="H245" s="162"/>
      <c r="I245" s="162"/>
      <c r="J245" s="162"/>
    </row>
    <row r="246" spans="2:10" ht="17.25" customHeight="1" x14ac:dyDescent="0.25">
      <c r="B246" s="162"/>
      <c r="C246" s="162"/>
      <c r="D246" s="162"/>
      <c r="E246" s="162"/>
      <c r="F246" s="162"/>
      <c r="G246" s="162"/>
      <c r="H246" s="162"/>
      <c r="I246" s="162"/>
      <c r="J246" s="162"/>
    </row>
    <row r="247" spans="2:10" ht="17.25" customHeight="1" x14ac:dyDescent="0.25">
      <c r="B247" s="162"/>
      <c r="C247" s="162"/>
      <c r="D247" s="162"/>
      <c r="E247" s="162"/>
      <c r="F247" s="162"/>
      <c r="G247" s="162"/>
      <c r="H247" s="162"/>
      <c r="I247" s="162"/>
      <c r="J247" s="162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K165"/>
  <sheetViews>
    <sheetView rightToLeft="1" view="pageBreakPreview" topLeftCell="A22" zoomScale="90" zoomScaleNormal="60" zoomScaleSheetLayoutView="90" workbookViewId="0">
      <selection activeCell="M6" sqref="M6"/>
    </sheetView>
  </sheetViews>
  <sheetFormatPr defaultColWidth="9.109375" defaultRowHeight="13.2" x14ac:dyDescent="0.25"/>
  <cols>
    <col min="1" max="1" width="37.6640625" style="103" customWidth="1"/>
    <col min="2" max="7" width="9" style="103" customWidth="1"/>
    <col min="8" max="8" width="10.5546875" style="103" customWidth="1"/>
    <col min="9" max="9" width="11.33203125" style="103" customWidth="1"/>
    <col min="10" max="10" width="11.6640625" style="103" customWidth="1"/>
    <col min="11" max="11" width="43.33203125" style="103" customWidth="1"/>
    <col min="12" max="16384" width="9.109375" style="103"/>
  </cols>
  <sheetData>
    <row r="1" spans="1:11" ht="23.25" customHeight="1" x14ac:dyDescent="0.25">
      <c r="A1" s="702" t="s">
        <v>788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104" customFormat="1" ht="40.5" customHeight="1" x14ac:dyDescent="0.25">
      <c r="A2" s="700" t="s">
        <v>789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107" customFormat="1" ht="21" customHeight="1" thickBot="1" x14ac:dyDescent="0.3">
      <c r="A3" s="334" t="s">
        <v>636</v>
      </c>
      <c r="B3" s="333"/>
      <c r="C3" s="333"/>
      <c r="D3" s="333"/>
      <c r="E3" s="333"/>
      <c r="F3" s="333"/>
      <c r="G3" s="333"/>
      <c r="H3" s="333"/>
      <c r="I3" s="333"/>
      <c r="J3" s="333"/>
      <c r="K3" s="357" t="s">
        <v>637</v>
      </c>
    </row>
    <row r="4" spans="1:11" s="105" customFormat="1" ht="16.5" customHeight="1" thickTop="1" x14ac:dyDescent="0.25">
      <c r="A4" s="704" t="s">
        <v>14</v>
      </c>
      <c r="B4" s="704" t="s">
        <v>6</v>
      </c>
      <c r="C4" s="704"/>
      <c r="D4" s="704"/>
      <c r="E4" s="704" t="s">
        <v>7</v>
      </c>
      <c r="F4" s="704"/>
      <c r="G4" s="704"/>
      <c r="H4" s="704" t="s">
        <v>236</v>
      </c>
      <c r="I4" s="704"/>
      <c r="J4" s="704"/>
      <c r="K4" s="733" t="s">
        <v>164</v>
      </c>
    </row>
    <row r="5" spans="1:11" ht="16.5" customHeight="1" x14ac:dyDescent="0.25">
      <c r="A5" s="699"/>
      <c r="B5" s="264"/>
      <c r="C5" s="264" t="s">
        <v>448</v>
      </c>
      <c r="D5" s="264"/>
      <c r="E5" s="264"/>
      <c r="F5" s="264" t="s">
        <v>128</v>
      </c>
      <c r="G5" s="264"/>
      <c r="H5" s="264"/>
      <c r="I5" s="264" t="s">
        <v>129</v>
      </c>
      <c r="J5" s="264"/>
      <c r="K5" s="734"/>
    </row>
    <row r="6" spans="1:11" ht="16.5" customHeight="1" x14ac:dyDescent="0.25">
      <c r="A6" s="699"/>
      <c r="B6" s="315" t="s">
        <v>237</v>
      </c>
      <c r="C6" s="315" t="s">
        <v>270</v>
      </c>
      <c r="D6" s="314" t="s">
        <v>243</v>
      </c>
      <c r="E6" s="315" t="s">
        <v>237</v>
      </c>
      <c r="F6" s="315" t="s">
        <v>270</v>
      </c>
      <c r="G6" s="314" t="s">
        <v>243</v>
      </c>
      <c r="H6" s="315" t="s">
        <v>237</v>
      </c>
      <c r="I6" s="315" t="s">
        <v>270</v>
      </c>
      <c r="J6" s="314" t="s">
        <v>243</v>
      </c>
      <c r="K6" s="734"/>
    </row>
    <row r="7" spans="1:11" ht="16.5" customHeight="1" thickBot="1" x14ac:dyDescent="0.3">
      <c r="A7" s="713"/>
      <c r="B7" s="267" t="s">
        <v>240</v>
      </c>
      <c r="C7" s="267" t="s">
        <v>241</v>
      </c>
      <c r="D7" s="267" t="s">
        <v>242</v>
      </c>
      <c r="E7" s="267" t="s">
        <v>240</v>
      </c>
      <c r="F7" s="267" t="s">
        <v>241</v>
      </c>
      <c r="G7" s="267" t="s">
        <v>242</v>
      </c>
      <c r="H7" s="267" t="s">
        <v>240</v>
      </c>
      <c r="I7" s="267" t="s">
        <v>241</v>
      </c>
      <c r="J7" s="267" t="s">
        <v>242</v>
      </c>
      <c r="K7" s="735"/>
    </row>
    <row r="8" spans="1:11" ht="20.100000000000001" customHeight="1" x14ac:dyDescent="0.25">
      <c r="A8" s="106" t="s">
        <v>9</v>
      </c>
      <c r="B8" s="109"/>
      <c r="C8" s="109"/>
      <c r="D8" s="109"/>
      <c r="E8" s="109"/>
      <c r="F8" s="109"/>
      <c r="G8" s="109"/>
      <c r="H8" s="109"/>
      <c r="I8" s="109"/>
      <c r="J8" s="109"/>
      <c r="K8" s="114" t="s">
        <v>165</v>
      </c>
    </row>
    <row r="9" spans="1:11" ht="20.100000000000001" customHeight="1" x14ac:dyDescent="0.25">
      <c r="A9" s="111" t="s">
        <v>16</v>
      </c>
      <c r="B9" s="111">
        <v>66</v>
      </c>
      <c r="C9" s="111">
        <v>87</v>
      </c>
      <c r="D9" s="111">
        <f>SUM(C9+B9)</f>
        <v>153</v>
      </c>
      <c r="E9" s="111">
        <v>0</v>
      </c>
      <c r="F9" s="111">
        <v>0</v>
      </c>
      <c r="G9" s="111">
        <v>0</v>
      </c>
      <c r="H9" s="111">
        <f>SUM(E9+B9)</f>
        <v>66</v>
      </c>
      <c r="I9" s="111">
        <f t="shared" ref="I9" si="0">SUM(F9+C9)</f>
        <v>87</v>
      </c>
      <c r="J9" s="111">
        <f>SUM(H9:I9)</f>
        <v>153</v>
      </c>
      <c r="K9" s="85" t="s">
        <v>173</v>
      </c>
    </row>
    <row r="10" spans="1:11" ht="20.100000000000001" customHeight="1" x14ac:dyDescent="0.25">
      <c r="A10" s="111" t="s">
        <v>17</v>
      </c>
      <c r="B10" s="111">
        <v>40</v>
      </c>
      <c r="C10" s="111">
        <v>43</v>
      </c>
      <c r="D10" s="111">
        <v>83</v>
      </c>
      <c r="E10" s="111">
        <v>0</v>
      </c>
      <c r="F10" s="111">
        <v>0</v>
      </c>
      <c r="G10" s="111">
        <v>0</v>
      </c>
      <c r="H10" s="111">
        <f t="shared" ref="H10:H27" si="1">SUM(E10,B10)</f>
        <v>40</v>
      </c>
      <c r="I10" s="111">
        <f t="shared" ref="I10:I26" si="2">SUM(F10,C10)</f>
        <v>43</v>
      </c>
      <c r="J10" s="111">
        <f t="shared" ref="J10:J27" si="3">SUM(H10:I10)</f>
        <v>83</v>
      </c>
      <c r="K10" s="85" t="s">
        <v>145</v>
      </c>
    </row>
    <row r="11" spans="1:11" ht="20.100000000000001" customHeight="1" x14ac:dyDescent="0.25">
      <c r="A11" s="111" t="s">
        <v>18</v>
      </c>
      <c r="B11" s="111">
        <v>19</v>
      </c>
      <c r="C11" s="111">
        <v>80</v>
      </c>
      <c r="D11" s="111">
        <v>99</v>
      </c>
      <c r="E11" s="111">
        <v>0</v>
      </c>
      <c r="F11" s="111">
        <v>0</v>
      </c>
      <c r="G11" s="111">
        <v>0</v>
      </c>
      <c r="H11" s="111">
        <f t="shared" si="1"/>
        <v>19</v>
      </c>
      <c r="I11" s="111">
        <f t="shared" si="2"/>
        <v>80</v>
      </c>
      <c r="J11" s="111">
        <f t="shared" si="3"/>
        <v>99</v>
      </c>
      <c r="K11" s="85" t="s">
        <v>146</v>
      </c>
    </row>
    <row r="12" spans="1:11" ht="20.100000000000001" customHeight="1" x14ac:dyDescent="0.25">
      <c r="A12" s="111" t="s">
        <v>19</v>
      </c>
      <c r="B12" s="111">
        <v>10</v>
      </c>
      <c r="C12" s="111">
        <v>29</v>
      </c>
      <c r="D12" s="111">
        <v>39</v>
      </c>
      <c r="E12" s="111">
        <v>0</v>
      </c>
      <c r="F12" s="111">
        <v>0</v>
      </c>
      <c r="G12" s="111">
        <v>0</v>
      </c>
      <c r="H12" s="111">
        <f t="shared" si="1"/>
        <v>10</v>
      </c>
      <c r="I12" s="111">
        <f t="shared" si="2"/>
        <v>29</v>
      </c>
      <c r="J12" s="111">
        <f t="shared" si="3"/>
        <v>39</v>
      </c>
      <c r="K12" s="85" t="s">
        <v>147</v>
      </c>
    </row>
    <row r="13" spans="1:11" ht="20.100000000000001" customHeight="1" x14ac:dyDescent="0.3">
      <c r="A13" s="111" t="s">
        <v>20</v>
      </c>
      <c r="B13" s="111">
        <v>270</v>
      </c>
      <c r="C13" s="111">
        <v>265</v>
      </c>
      <c r="D13" s="111">
        <v>535</v>
      </c>
      <c r="E13" s="111">
        <v>0</v>
      </c>
      <c r="F13" s="111">
        <v>0</v>
      </c>
      <c r="G13" s="111">
        <v>0</v>
      </c>
      <c r="H13" s="111">
        <f t="shared" si="1"/>
        <v>270</v>
      </c>
      <c r="I13" s="111">
        <f t="shared" si="2"/>
        <v>265</v>
      </c>
      <c r="J13" s="111">
        <f t="shared" si="3"/>
        <v>535</v>
      </c>
      <c r="K13" s="27" t="s">
        <v>148</v>
      </c>
    </row>
    <row r="14" spans="1:11" ht="20.100000000000001" customHeight="1" x14ac:dyDescent="0.25">
      <c r="A14" s="111" t="s">
        <v>21</v>
      </c>
      <c r="B14" s="111">
        <v>140</v>
      </c>
      <c r="C14" s="111">
        <v>242</v>
      </c>
      <c r="D14" s="111">
        <v>382</v>
      </c>
      <c r="E14" s="111">
        <v>0</v>
      </c>
      <c r="F14" s="111">
        <v>0</v>
      </c>
      <c r="G14" s="111">
        <v>0</v>
      </c>
      <c r="H14" s="111">
        <f t="shared" si="1"/>
        <v>140</v>
      </c>
      <c r="I14" s="111">
        <f t="shared" si="2"/>
        <v>242</v>
      </c>
      <c r="J14" s="111">
        <f t="shared" si="3"/>
        <v>382</v>
      </c>
      <c r="K14" s="113" t="s">
        <v>150</v>
      </c>
    </row>
    <row r="15" spans="1:11" ht="20.100000000000001" customHeight="1" x14ac:dyDescent="0.25">
      <c r="A15" s="111" t="s">
        <v>22</v>
      </c>
      <c r="B15" s="111">
        <v>30</v>
      </c>
      <c r="C15" s="111">
        <v>29</v>
      </c>
      <c r="D15" s="111">
        <v>59</v>
      </c>
      <c r="E15" s="111">
        <v>0</v>
      </c>
      <c r="F15" s="111">
        <v>0</v>
      </c>
      <c r="G15" s="111">
        <v>0</v>
      </c>
      <c r="H15" s="111">
        <f t="shared" si="1"/>
        <v>30</v>
      </c>
      <c r="I15" s="111">
        <f t="shared" si="2"/>
        <v>29</v>
      </c>
      <c r="J15" s="111">
        <f t="shared" si="3"/>
        <v>59</v>
      </c>
      <c r="K15" s="113" t="s">
        <v>151</v>
      </c>
    </row>
    <row r="16" spans="1:11" ht="20.100000000000001" customHeight="1" x14ac:dyDescent="0.25">
      <c r="A16" s="111" t="s">
        <v>23</v>
      </c>
      <c r="B16" s="111">
        <v>194</v>
      </c>
      <c r="C16" s="111">
        <v>294</v>
      </c>
      <c r="D16" s="111">
        <v>488</v>
      </c>
      <c r="E16" s="111">
        <v>0</v>
      </c>
      <c r="F16" s="111">
        <v>0</v>
      </c>
      <c r="G16" s="111">
        <v>0</v>
      </c>
      <c r="H16" s="111">
        <f t="shared" si="1"/>
        <v>194</v>
      </c>
      <c r="I16" s="111">
        <f t="shared" si="2"/>
        <v>294</v>
      </c>
      <c r="J16" s="111">
        <f t="shared" si="3"/>
        <v>488</v>
      </c>
      <c r="K16" s="113" t="s">
        <v>152</v>
      </c>
    </row>
    <row r="17" spans="1:11" ht="20.100000000000001" customHeight="1" x14ac:dyDescent="0.25">
      <c r="A17" s="111" t="s">
        <v>478</v>
      </c>
      <c r="B17" s="111">
        <v>8</v>
      </c>
      <c r="C17" s="111">
        <v>16</v>
      </c>
      <c r="D17" s="111">
        <v>24</v>
      </c>
      <c r="E17" s="111">
        <v>0</v>
      </c>
      <c r="F17" s="111">
        <v>0</v>
      </c>
      <c r="G17" s="111">
        <v>0</v>
      </c>
      <c r="H17" s="111">
        <f t="shared" si="1"/>
        <v>8</v>
      </c>
      <c r="I17" s="111">
        <f t="shared" si="2"/>
        <v>16</v>
      </c>
      <c r="J17" s="111">
        <f t="shared" si="3"/>
        <v>24</v>
      </c>
      <c r="K17" s="467" t="s">
        <v>515</v>
      </c>
    </row>
    <row r="18" spans="1:11" ht="20.100000000000001" customHeight="1" x14ac:dyDescent="0.25">
      <c r="A18" s="111" t="s">
        <v>24</v>
      </c>
      <c r="B18" s="111">
        <v>498</v>
      </c>
      <c r="C18" s="111">
        <v>458</v>
      </c>
      <c r="D18" s="111">
        <v>956</v>
      </c>
      <c r="E18" s="111">
        <v>0</v>
      </c>
      <c r="F18" s="111">
        <v>0</v>
      </c>
      <c r="G18" s="111">
        <v>0</v>
      </c>
      <c r="H18" s="111">
        <f t="shared" si="1"/>
        <v>498</v>
      </c>
      <c r="I18" s="111">
        <f t="shared" si="2"/>
        <v>458</v>
      </c>
      <c r="J18" s="111">
        <f t="shared" si="3"/>
        <v>956</v>
      </c>
      <c r="K18" s="113" t="s">
        <v>154</v>
      </c>
    </row>
    <row r="19" spans="1:11" ht="20.100000000000001" customHeight="1" x14ac:dyDescent="0.25">
      <c r="A19" s="111" t="s">
        <v>54</v>
      </c>
      <c r="B19" s="111">
        <v>165</v>
      </c>
      <c r="C19" s="111">
        <v>333</v>
      </c>
      <c r="D19" s="111">
        <v>498</v>
      </c>
      <c r="E19" s="111">
        <v>0</v>
      </c>
      <c r="F19" s="111">
        <v>0</v>
      </c>
      <c r="G19" s="111">
        <v>0</v>
      </c>
      <c r="H19" s="111">
        <f t="shared" si="1"/>
        <v>165</v>
      </c>
      <c r="I19" s="111">
        <f t="shared" si="2"/>
        <v>333</v>
      </c>
      <c r="J19" s="111">
        <f t="shared" si="3"/>
        <v>498</v>
      </c>
      <c r="K19" s="246" t="s">
        <v>470</v>
      </c>
    </row>
    <row r="20" spans="1:11" ht="20.100000000000001" customHeight="1" x14ac:dyDescent="0.25">
      <c r="A20" s="111" t="s">
        <v>2</v>
      </c>
      <c r="B20" s="111">
        <v>204</v>
      </c>
      <c r="C20" s="111">
        <v>638</v>
      </c>
      <c r="D20" s="111">
        <v>842</v>
      </c>
      <c r="E20" s="111">
        <v>0</v>
      </c>
      <c r="F20" s="111">
        <v>0</v>
      </c>
      <c r="G20" s="111">
        <v>0</v>
      </c>
      <c r="H20" s="111">
        <f t="shared" si="1"/>
        <v>204</v>
      </c>
      <c r="I20" s="111">
        <f t="shared" si="2"/>
        <v>638</v>
      </c>
      <c r="J20" s="111">
        <f t="shared" si="3"/>
        <v>842</v>
      </c>
      <c r="K20" s="246" t="s">
        <v>471</v>
      </c>
    </row>
    <row r="21" spans="1:11" ht="20.100000000000001" customHeight="1" x14ac:dyDescent="0.25">
      <c r="A21" s="111" t="s">
        <v>5</v>
      </c>
      <c r="B21" s="111">
        <v>0</v>
      </c>
      <c r="C21" s="111">
        <v>226</v>
      </c>
      <c r="D21" s="111">
        <v>226</v>
      </c>
      <c r="E21" s="111">
        <v>0</v>
      </c>
      <c r="F21" s="111">
        <v>0</v>
      </c>
      <c r="G21" s="111">
        <v>0</v>
      </c>
      <c r="H21" s="111">
        <f t="shared" si="1"/>
        <v>0</v>
      </c>
      <c r="I21" s="111">
        <f t="shared" si="2"/>
        <v>226</v>
      </c>
      <c r="J21" s="111">
        <f t="shared" si="3"/>
        <v>226</v>
      </c>
      <c r="K21" s="85" t="s">
        <v>168</v>
      </c>
    </row>
    <row r="22" spans="1:11" ht="20.100000000000001" customHeight="1" x14ac:dyDescent="0.25">
      <c r="A22" s="111" t="s">
        <v>280</v>
      </c>
      <c r="B22" s="111">
        <v>139</v>
      </c>
      <c r="C22" s="111">
        <v>21</v>
      </c>
      <c r="D22" s="111">
        <v>160</v>
      </c>
      <c r="E22" s="111">
        <v>0</v>
      </c>
      <c r="F22" s="111">
        <v>0</v>
      </c>
      <c r="G22" s="111">
        <v>0</v>
      </c>
      <c r="H22" s="111">
        <f t="shared" si="1"/>
        <v>139</v>
      </c>
      <c r="I22" s="111">
        <f t="shared" si="2"/>
        <v>21</v>
      </c>
      <c r="J22" s="111">
        <f t="shared" si="3"/>
        <v>160</v>
      </c>
      <c r="K22" s="169" t="s">
        <v>281</v>
      </c>
    </row>
    <row r="23" spans="1:11" ht="20.100000000000001" customHeight="1" x14ac:dyDescent="0.3">
      <c r="A23" s="220" t="s">
        <v>25</v>
      </c>
      <c r="B23" s="220">
        <v>262</v>
      </c>
      <c r="C23" s="220">
        <v>457</v>
      </c>
      <c r="D23" s="220">
        <v>719</v>
      </c>
      <c r="E23" s="111">
        <v>0</v>
      </c>
      <c r="F23" s="111">
        <v>0</v>
      </c>
      <c r="G23" s="111">
        <v>0</v>
      </c>
      <c r="H23" s="111">
        <f t="shared" si="1"/>
        <v>262</v>
      </c>
      <c r="I23" s="111">
        <f t="shared" si="2"/>
        <v>457</v>
      </c>
      <c r="J23" s="111">
        <f t="shared" si="3"/>
        <v>719</v>
      </c>
      <c r="K23" s="287" t="s">
        <v>277</v>
      </c>
    </row>
    <row r="24" spans="1:11" ht="20.100000000000001" customHeight="1" x14ac:dyDescent="0.25">
      <c r="A24" s="220" t="s">
        <v>258</v>
      </c>
      <c r="B24" s="220">
        <v>22</v>
      </c>
      <c r="C24" s="220">
        <v>36</v>
      </c>
      <c r="D24" s="220">
        <v>58</v>
      </c>
      <c r="E24" s="111">
        <v>0</v>
      </c>
      <c r="F24" s="111">
        <v>0</v>
      </c>
      <c r="G24" s="111">
        <v>0</v>
      </c>
      <c r="H24" s="111">
        <f t="shared" si="1"/>
        <v>22</v>
      </c>
      <c r="I24" s="111">
        <f t="shared" si="2"/>
        <v>36</v>
      </c>
      <c r="J24" s="111">
        <f t="shared" si="3"/>
        <v>58</v>
      </c>
      <c r="K24" s="180" t="s">
        <v>452</v>
      </c>
    </row>
    <row r="25" spans="1:11" ht="20.100000000000001" customHeight="1" x14ac:dyDescent="0.3">
      <c r="A25" s="220" t="s">
        <v>28</v>
      </c>
      <c r="B25" s="220">
        <v>71</v>
      </c>
      <c r="C25" s="220">
        <v>115</v>
      </c>
      <c r="D25" s="220">
        <v>186</v>
      </c>
      <c r="E25" s="111">
        <v>0</v>
      </c>
      <c r="F25" s="111">
        <v>0</v>
      </c>
      <c r="G25" s="111">
        <v>0</v>
      </c>
      <c r="H25" s="111">
        <f t="shared" si="1"/>
        <v>71</v>
      </c>
      <c r="I25" s="111">
        <f t="shared" si="2"/>
        <v>115</v>
      </c>
      <c r="J25" s="111">
        <f t="shared" si="3"/>
        <v>186</v>
      </c>
      <c r="K25" s="287" t="s">
        <v>158</v>
      </c>
    </row>
    <row r="26" spans="1:11" ht="20.100000000000001" customHeight="1" x14ac:dyDescent="0.25">
      <c r="A26" s="262" t="s">
        <v>29</v>
      </c>
      <c r="B26" s="262">
        <v>42</v>
      </c>
      <c r="C26" s="262">
        <v>85</v>
      </c>
      <c r="D26" s="262">
        <v>127</v>
      </c>
      <c r="E26" s="111">
        <v>0</v>
      </c>
      <c r="F26" s="111">
        <v>0</v>
      </c>
      <c r="G26" s="111">
        <v>0</v>
      </c>
      <c r="H26" s="111">
        <f t="shared" si="1"/>
        <v>42</v>
      </c>
      <c r="I26" s="111">
        <f t="shared" si="2"/>
        <v>85</v>
      </c>
      <c r="J26" s="111">
        <f t="shared" si="3"/>
        <v>127</v>
      </c>
      <c r="K26" s="191" t="s">
        <v>160</v>
      </c>
    </row>
    <row r="27" spans="1:11" ht="20.100000000000001" customHeight="1" thickBot="1" x14ac:dyDescent="0.3">
      <c r="A27" s="430" t="s">
        <v>11</v>
      </c>
      <c r="B27" s="430">
        <f>SUM(B9:B26)</f>
        <v>2180</v>
      </c>
      <c r="C27" s="430">
        <f>SUM(C9:C26)</f>
        <v>3454</v>
      </c>
      <c r="D27" s="430">
        <f>SUM(D9:D26)</f>
        <v>5634</v>
      </c>
      <c r="E27" s="429">
        <v>0</v>
      </c>
      <c r="F27" s="429">
        <v>0</v>
      </c>
      <c r="G27" s="429">
        <v>0</v>
      </c>
      <c r="H27" s="429">
        <f t="shared" si="1"/>
        <v>2180</v>
      </c>
      <c r="I27" s="429">
        <f>SUM(F27,C27)</f>
        <v>3454</v>
      </c>
      <c r="J27" s="430">
        <f t="shared" si="3"/>
        <v>5634</v>
      </c>
      <c r="K27" s="453" t="s">
        <v>162</v>
      </c>
    </row>
    <row r="28" spans="1:11" ht="20.100000000000001" customHeight="1" thickTop="1" x14ac:dyDescent="0.25">
      <c r="A28" s="106"/>
      <c r="B28" s="108"/>
      <c r="C28" s="108"/>
      <c r="D28" s="108"/>
      <c r="E28" s="108"/>
      <c r="F28" s="108"/>
      <c r="G28" s="108"/>
      <c r="H28" s="108"/>
      <c r="I28" s="108"/>
      <c r="J28" s="108"/>
      <c r="K28" s="99"/>
    </row>
    <row r="29" spans="1:11" ht="20.100000000000001" customHeight="1" x14ac:dyDescent="0.25">
      <c r="A29" s="106"/>
      <c r="B29" s="108"/>
      <c r="C29" s="108"/>
      <c r="D29" s="108"/>
      <c r="E29" s="108"/>
      <c r="F29" s="108"/>
      <c r="G29" s="108"/>
      <c r="H29" s="108"/>
      <c r="I29" s="108"/>
      <c r="J29" s="108"/>
      <c r="K29" s="99"/>
    </row>
    <row r="30" spans="1:11" ht="20.100000000000001" customHeight="1" x14ac:dyDescent="0.25">
      <c r="A30" s="106"/>
      <c r="B30" s="108"/>
      <c r="C30" s="108"/>
      <c r="D30" s="108"/>
      <c r="E30" s="108"/>
      <c r="F30" s="108"/>
      <c r="G30" s="108"/>
      <c r="H30" s="108"/>
      <c r="I30" s="108"/>
      <c r="J30" s="108"/>
      <c r="K30" s="115"/>
    </row>
    <row r="31" spans="1:11" s="107" customFormat="1" ht="21" customHeight="1" thickBot="1" x14ac:dyDescent="0.3">
      <c r="A31" s="411" t="s">
        <v>638</v>
      </c>
      <c r="B31" s="405"/>
      <c r="C31" s="405"/>
      <c r="D31" s="405"/>
      <c r="E31" s="405"/>
      <c r="F31" s="405"/>
      <c r="G31" s="405"/>
      <c r="H31" s="405"/>
      <c r="I31" s="405"/>
      <c r="J31" s="405"/>
      <c r="K31" s="409" t="s">
        <v>505</v>
      </c>
    </row>
    <row r="32" spans="1:11" s="105" customFormat="1" ht="20.100000000000001" customHeight="1" thickTop="1" x14ac:dyDescent="0.25">
      <c r="A32" s="704" t="s">
        <v>14</v>
      </c>
      <c r="B32" s="704" t="s">
        <v>6</v>
      </c>
      <c r="C32" s="704"/>
      <c r="D32" s="704"/>
      <c r="E32" s="704" t="s">
        <v>7</v>
      </c>
      <c r="F32" s="704"/>
      <c r="G32" s="704"/>
      <c r="H32" s="704" t="s">
        <v>236</v>
      </c>
      <c r="I32" s="704"/>
      <c r="J32" s="704"/>
      <c r="K32" s="733" t="s">
        <v>164</v>
      </c>
    </row>
    <row r="33" spans="1:11" ht="20.100000000000001" customHeight="1" x14ac:dyDescent="0.25">
      <c r="A33" s="699"/>
      <c r="B33" s="264"/>
      <c r="C33" s="264" t="s">
        <v>448</v>
      </c>
      <c r="D33" s="264"/>
      <c r="E33" s="264"/>
      <c r="F33" s="264" t="s">
        <v>128</v>
      </c>
      <c r="G33" s="264"/>
      <c r="H33" s="264"/>
      <c r="I33" s="264" t="s">
        <v>129</v>
      </c>
      <c r="J33" s="264"/>
      <c r="K33" s="734"/>
    </row>
    <row r="34" spans="1:11" ht="20.100000000000001" customHeight="1" x14ac:dyDescent="0.25">
      <c r="A34" s="699"/>
      <c r="B34" s="315" t="s">
        <v>237</v>
      </c>
      <c r="C34" s="315" t="s">
        <v>270</v>
      </c>
      <c r="D34" s="314" t="s">
        <v>243</v>
      </c>
      <c r="E34" s="315" t="s">
        <v>237</v>
      </c>
      <c r="F34" s="315" t="s">
        <v>270</v>
      </c>
      <c r="G34" s="314" t="s">
        <v>243</v>
      </c>
      <c r="H34" s="315" t="s">
        <v>237</v>
      </c>
      <c r="I34" s="315" t="s">
        <v>270</v>
      </c>
      <c r="J34" s="314" t="s">
        <v>243</v>
      </c>
      <c r="K34" s="734"/>
    </row>
    <row r="35" spans="1:11" ht="20.100000000000001" customHeight="1" thickBot="1" x14ac:dyDescent="0.3">
      <c r="A35" s="713"/>
      <c r="B35" s="267" t="s">
        <v>240</v>
      </c>
      <c r="C35" s="267" t="s">
        <v>241</v>
      </c>
      <c r="D35" s="267" t="s">
        <v>242</v>
      </c>
      <c r="E35" s="267" t="s">
        <v>240</v>
      </c>
      <c r="F35" s="267" t="s">
        <v>241</v>
      </c>
      <c r="G35" s="267" t="s">
        <v>242</v>
      </c>
      <c r="H35" s="267" t="s">
        <v>240</v>
      </c>
      <c r="I35" s="267" t="s">
        <v>241</v>
      </c>
      <c r="J35" s="267" t="s">
        <v>242</v>
      </c>
      <c r="K35" s="735"/>
    </row>
    <row r="36" spans="1:11" ht="19.5" customHeight="1" x14ac:dyDescent="0.25">
      <c r="A36" s="106" t="s">
        <v>12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1" t="s">
        <v>235</v>
      </c>
    </row>
    <row r="37" spans="1:11" ht="24.75" customHeight="1" x14ac:dyDescent="0.25">
      <c r="A37" s="111" t="s">
        <v>24</v>
      </c>
      <c r="B37" s="111">
        <v>417</v>
      </c>
      <c r="C37" s="111">
        <v>175</v>
      </c>
      <c r="D37" s="111">
        <v>592</v>
      </c>
      <c r="E37" s="111">
        <v>0</v>
      </c>
      <c r="F37" s="111">
        <v>0</v>
      </c>
      <c r="G37" s="111">
        <v>0</v>
      </c>
      <c r="H37" s="111">
        <f>SUM(E37,B37)</f>
        <v>417</v>
      </c>
      <c r="I37" s="111">
        <f t="shared" ref="I37:J37" si="4">SUM(F37,C37)</f>
        <v>175</v>
      </c>
      <c r="J37" s="111">
        <f t="shared" si="4"/>
        <v>592</v>
      </c>
      <c r="K37" s="102" t="s">
        <v>154</v>
      </c>
    </row>
    <row r="38" spans="1:11" ht="24.75" customHeight="1" x14ac:dyDescent="0.3">
      <c r="A38" s="111" t="s">
        <v>25</v>
      </c>
      <c r="B38" s="111">
        <v>128</v>
      </c>
      <c r="C38" s="111">
        <v>113</v>
      </c>
      <c r="D38" s="111">
        <v>241</v>
      </c>
      <c r="E38" s="111">
        <v>0</v>
      </c>
      <c r="F38" s="111">
        <v>0</v>
      </c>
      <c r="G38" s="111">
        <v>0</v>
      </c>
      <c r="H38" s="111">
        <f t="shared" ref="H38:H40" si="5">SUM(E38,B38)</f>
        <v>128</v>
      </c>
      <c r="I38" s="111">
        <f t="shared" ref="I38:I40" si="6">SUM(F38,C38)</f>
        <v>113</v>
      </c>
      <c r="J38" s="111">
        <f t="shared" ref="J38:J40" si="7">SUM(G38,D38)</f>
        <v>241</v>
      </c>
      <c r="K38" s="27" t="s">
        <v>277</v>
      </c>
    </row>
    <row r="39" spans="1:11" ht="24.75" customHeight="1" x14ac:dyDescent="0.3">
      <c r="A39" s="111" t="s">
        <v>28</v>
      </c>
      <c r="B39" s="111">
        <v>111</v>
      </c>
      <c r="C39" s="111">
        <v>41</v>
      </c>
      <c r="D39" s="111">
        <v>152</v>
      </c>
      <c r="E39" s="111">
        <v>0</v>
      </c>
      <c r="F39" s="111">
        <v>0</v>
      </c>
      <c r="G39" s="111">
        <v>0</v>
      </c>
      <c r="H39" s="111">
        <f t="shared" si="5"/>
        <v>111</v>
      </c>
      <c r="I39" s="111">
        <f t="shared" si="6"/>
        <v>41</v>
      </c>
      <c r="J39" s="111">
        <f t="shared" si="7"/>
        <v>152</v>
      </c>
      <c r="K39" s="27" t="s">
        <v>158</v>
      </c>
    </row>
    <row r="40" spans="1:11" ht="24.75" customHeight="1" thickBot="1" x14ac:dyDescent="0.3">
      <c r="A40" s="106" t="s">
        <v>13</v>
      </c>
      <c r="B40" s="106">
        <f>SUM(B37:B39)</f>
        <v>656</v>
      </c>
      <c r="C40" s="106">
        <f t="shared" ref="C40:D40" si="8">SUM(C37:C39)</f>
        <v>329</v>
      </c>
      <c r="D40" s="106">
        <f t="shared" si="8"/>
        <v>985</v>
      </c>
      <c r="E40" s="111">
        <v>0</v>
      </c>
      <c r="F40" s="111">
        <v>0</v>
      </c>
      <c r="G40" s="111">
        <v>0</v>
      </c>
      <c r="H40" s="111">
        <f t="shared" si="5"/>
        <v>656</v>
      </c>
      <c r="I40" s="111">
        <f t="shared" si="6"/>
        <v>329</v>
      </c>
      <c r="J40" s="111">
        <f t="shared" si="7"/>
        <v>985</v>
      </c>
      <c r="K40" s="100" t="s">
        <v>163</v>
      </c>
    </row>
    <row r="41" spans="1:11" ht="24.75" customHeight="1" thickBot="1" x14ac:dyDescent="0.3">
      <c r="A41" s="285" t="s">
        <v>78</v>
      </c>
      <c r="B41" s="112">
        <f>SUM(B40,B27)</f>
        <v>2836</v>
      </c>
      <c r="C41" s="112">
        <f t="shared" ref="C41:J41" si="9">SUM(C40,C27)</f>
        <v>3783</v>
      </c>
      <c r="D41" s="112">
        <f t="shared" si="9"/>
        <v>6619</v>
      </c>
      <c r="E41" s="112">
        <f t="shared" si="9"/>
        <v>0</v>
      </c>
      <c r="F41" s="112">
        <f t="shared" si="9"/>
        <v>0</v>
      </c>
      <c r="G41" s="112">
        <f t="shared" si="9"/>
        <v>0</v>
      </c>
      <c r="H41" s="112">
        <f t="shared" si="9"/>
        <v>2836</v>
      </c>
      <c r="I41" s="112">
        <f t="shared" si="9"/>
        <v>3783</v>
      </c>
      <c r="J41" s="112">
        <f t="shared" si="9"/>
        <v>6619</v>
      </c>
      <c r="K41" s="328" t="s">
        <v>525</v>
      </c>
    </row>
    <row r="42" spans="1:11" ht="20.100000000000001" customHeight="1" thickTop="1" x14ac:dyDescent="0.25">
      <c r="A42" s="110"/>
      <c r="B42" s="109"/>
      <c r="C42" s="109"/>
      <c r="D42" s="109"/>
      <c r="E42" s="109"/>
      <c r="F42" s="109"/>
      <c r="G42" s="109"/>
      <c r="H42" s="109"/>
      <c r="I42" s="109"/>
      <c r="J42" s="109"/>
      <c r="K42" s="107"/>
    </row>
    <row r="43" spans="1:11" ht="20.100000000000001" customHeight="1" x14ac:dyDescent="0.25">
      <c r="A43" s="110"/>
      <c r="B43" s="109"/>
      <c r="C43" s="109"/>
      <c r="D43" s="109"/>
      <c r="E43" s="109"/>
      <c r="F43" s="109"/>
      <c r="G43" s="109"/>
      <c r="H43" s="109"/>
      <c r="I43" s="109"/>
      <c r="J43" s="109"/>
      <c r="K43" s="107"/>
    </row>
    <row r="44" spans="1:11" ht="20.100000000000001" customHeight="1" x14ac:dyDescent="0.25">
      <c r="A44" s="110"/>
      <c r="B44" s="109"/>
      <c r="C44" s="109"/>
      <c r="D44" s="109"/>
      <c r="E44" s="109"/>
      <c r="F44" s="109"/>
      <c r="G44" s="109"/>
      <c r="H44" s="109"/>
      <c r="I44" s="109"/>
      <c r="J44" s="109"/>
      <c r="K44" s="107"/>
    </row>
    <row r="45" spans="1:11" ht="20.100000000000001" customHeight="1" x14ac:dyDescent="0.25">
      <c r="A45" s="110"/>
      <c r="B45" s="109"/>
      <c r="C45" s="109"/>
      <c r="D45" s="109"/>
      <c r="E45" s="109"/>
      <c r="F45" s="109"/>
      <c r="G45" s="109"/>
      <c r="H45" s="109"/>
      <c r="I45" s="109"/>
      <c r="J45" s="109"/>
      <c r="K45" s="107"/>
    </row>
    <row r="46" spans="1:11" ht="20.100000000000001" customHeight="1" x14ac:dyDescent="0.25">
      <c r="A46" s="110"/>
      <c r="B46" s="109"/>
      <c r="C46" s="109"/>
      <c r="D46" s="109"/>
      <c r="E46" s="109"/>
      <c r="F46" s="109"/>
      <c r="G46" s="109"/>
      <c r="H46" s="109"/>
      <c r="I46" s="109"/>
      <c r="J46" s="109"/>
      <c r="K46" s="107"/>
    </row>
    <row r="47" spans="1:11" ht="20.100000000000001" customHeight="1" x14ac:dyDescent="0.25">
      <c r="A47" s="110"/>
      <c r="B47" s="109"/>
      <c r="C47" s="109"/>
      <c r="D47" s="109"/>
      <c r="E47" s="109"/>
      <c r="F47" s="109"/>
      <c r="G47" s="109"/>
      <c r="H47" s="109"/>
      <c r="I47" s="109"/>
      <c r="J47" s="109"/>
      <c r="K47" s="107"/>
    </row>
    <row r="48" spans="1:11" ht="20.100000000000001" customHeight="1" x14ac:dyDescent="0.25">
      <c r="A48" s="110"/>
      <c r="B48" s="109"/>
      <c r="C48" s="109"/>
      <c r="D48" s="109"/>
      <c r="E48" s="109"/>
      <c r="F48" s="109"/>
      <c r="G48" s="109"/>
      <c r="H48" s="109"/>
      <c r="I48" s="109"/>
      <c r="J48" s="109"/>
      <c r="K48" s="107"/>
    </row>
    <row r="49" spans="1:11" ht="20.100000000000001" customHeight="1" x14ac:dyDescent="0.25">
      <c r="A49" s="110"/>
      <c r="B49" s="109"/>
      <c r="C49" s="109"/>
      <c r="D49" s="109"/>
      <c r="E49" s="109"/>
      <c r="F49" s="109"/>
      <c r="G49" s="109"/>
      <c r="H49" s="109"/>
      <c r="I49" s="109"/>
      <c r="J49" s="109"/>
      <c r="K49" s="107"/>
    </row>
    <row r="50" spans="1:11" ht="20.100000000000001" customHeight="1" x14ac:dyDescent="0.25">
      <c r="A50" s="110"/>
      <c r="B50" s="109"/>
      <c r="C50" s="109"/>
      <c r="D50" s="109"/>
      <c r="E50" s="109"/>
      <c r="F50" s="109"/>
      <c r="G50" s="109"/>
      <c r="H50" s="109"/>
      <c r="I50" s="109"/>
      <c r="J50" s="109"/>
      <c r="K50" s="107"/>
    </row>
    <row r="51" spans="1:11" ht="20.100000000000001" customHeight="1" x14ac:dyDescent="0.25">
      <c r="A51" s="110"/>
      <c r="B51" s="109"/>
      <c r="C51" s="109"/>
      <c r="D51" s="109"/>
      <c r="E51" s="109"/>
      <c r="F51" s="109"/>
      <c r="G51" s="109"/>
      <c r="H51" s="109"/>
      <c r="I51" s="109"/>
      <c r="J51" s="109"/>
      <c r="K51" s="107"/>
    </row>
    <row r="52" spans="1:11" ht="20.100000000000001" customHeight="1" x14ac:dyDescent="0.25">
      <c r="A52" s="110"/>
      <c r="B52" s="109"/>
      <c r="C52" s="109"/>
      <c r="D52" s="109"/>
      <c r="E52" s="109"/>
      <c r="F52" s="109"/>
      <c r="G52" s="109"/>
      <c r="H52" s="109"/>
      <c r="I52" s="109"/>
      <c r="J52" s="109"/>
      <c r="K52" s="107"/>
    </row>
    <row r="53" spans="1:11" ht="20.100000000000001" customHeight="1" x14ac:dyDescent="0.25">
      <c r="A53" s="110"/>
      <c r="B53" s="109"/>
      <c r="C53" s="109"/>
      <c r="D53" s="109"/>
      <c r="E53" s="109"/>
      <c r="F53" s="109"/>
      <c r="G53" s="109"/>
      <c r="H53" s="109"/>
      <c r="I53" s="109"/>
      <c r="J53" s="109"/>
      <c r="K53" s="107"/>
    </row>
    <row r="54" spans="1:11" ht="20.100000000000001" customHeight="1" x14ac:dyDescent="0.25">
      <c r="A54" s="110"/>
      <c r="B54" s="109"/>
      <c r="C54" s="109"/>
      <c r="D54" s="109"/>
      <c r="E54" s="109"/>
      <c r="F54" s="109"/>
      <c r="G54" s="109"/>
      <c r="H54" s="109"/>
      <c r="I54" s="109"/>
      <c r="J54" s="109"/>
      <c r="K54" s="107"/>
    </row>
    <row r="55" spans="1:11" ht="20.100000000000001" customHeight="1" x14ac:dyDescent="0.25">
      <c r="A55" s="110"/>
      <c r="B55" s="109"/>
      <c r="C55" s="109"/>
      <c r="D55" s="109"/>
      <c r="E55" s="109"/>
      <c r="F55" s="109"/>
      <c r="G55" s="109"/>
      <c r="H55" s="109"/>
      <c r="I55" s="109"/>
      <c r="J55" s="109"/>
      <c r="K55" s="107"/>
    </row>
    <row r="56" spans="1:11" ht="20.100000000000001" customHeight="1" x14ac:dyDescent="0.25">
      <c r="A56" s="110"/>
      <c r="B56" s="107"/>
      <c r="C56" s="107"/>
      <c r="D56" s="107"/>
      <c r="E56" s="107"/>
      <c r="F56" s="107"/>
      <c r="G56" s="107"/>
      <c r="H56" s="107"/>
      <c r="I56" s="107"/>
      <c r="J56" s="107"/>
      <c r="K56" s="107"/>
    </row>
    <row r="57" spans="1:11" ht="20.100000000000001" customHeight="1" x14ac:dyDescent="0.25">
      <c r="A57" s="110"/>
      <c r="B57" s="107"/>
      <c r="C57" s="107"/>
      <c r="D57" s="107"/>
      <c r="E57" s="107"/>
      <c r="F57" s="107"/>
      <c r="G57" s="107"/>
      <c r="H57" s="107"/>
      <c r="I57" s="107"/>
      <c r="J57" s="107"/>
      <c r="K57" s="107"/>
    </row>
    <row r="58" spans="1:11" ht="15.6" x14ac:dyDescent="0.25">
      <c r="A58" s="110"/>
      <c r="B58" s="107"/>
      <c r="C58" s="107"/>
      <c r="D58" s="107"/>
      <c r="E58" s="107"/>
      <c r="F58" s="107"/>
      <c r="G58" s="107"/>
      <c r="H58" s="107"/>
      <c r="I58" s="107"/>
      <c r="J58" s="107"/>
      <c r="K58" s="107"/>
    </row>
    <row r="59" spans="1:11" ht="15.6" x14ac:dyDescent="0.25">
      <c r="A59" s="110"/>
      <c r="B59" s="107"/>
      <c r="C59" s="107"/>
      <c r="D59" s="107"/>
      <c r="E59" s="107"/>
      <c r="F59" s="107"/>
      <c r="G59" s="107"/>
      <c r="H59" s="107"/>
      <c r="I59" s="107"/>
      <c r="J59" s="107"/>
      <c r="K59" s="107"/>
    </row>
    <row r="60" spans="1:11" ht="15.6" x14ac:dyDescent="0.25">
      <c r="A60" s="110"/>
      <c r="B60" s="107"/>
      <c r="C60" s="107"/>
      <c r="D60" s="107"/>
      <c r="E60" s="107"/>
      <c r="F60" s="107"/>
      <c r="G60" s="107"/>
      <c r="H60" s="107"/>
      <c r="I60" s="107"/>
      <c r="J60" s="107"/>
      <c r="K60" s="107"/>
    </row>
    <row r="61" spans="1:11" ht="15.6" x14ac:dyDescent="0.25">
      <c r="A61" s="110"/>
      <c r="B61" s="107"/>
      <c r="C61" s="107"/>
      <c r="D61" s="107"/>
      <c r="E61" s="107"/>
      <c r="F61" s="107"/>
      <c r="G61" s="107"/>
      <c r="H61" s="107"/>
      <c r="I61" s="107"/>
      <c r="J61" s="107"/>
      <c r="K61" s="107"/>
    </row>
    <row r="62" spans="1:11" ht="15.6" x14ac:dyDescent="0.25">
      <c r="A62" s="110"/>
      <c r="B62" s="107"/>
      <c r="C62" s="107"/>
      <c r="D62" s="107"/>
      <c r="E62" s="107"/>
      <c r="F62" s="107"/>
      <c r="G62" s="107"/>
      <c r="H62" s="107"/>
      <c r="I62" s="107"/>
      <c r="J62" s="107"/>
    </row>
    <row r="63" spans="1:11" ht="15.6" x14ac:dyDescent="0.25">
      <c r="A63" s="110"/>
      <c r="B63" s="107"/>
      <c r="C63" s="107"/>
      <c r="D63" s="107"/>
      <c r="E63" s="107"/>
      <c r="F63" s="107"/>
      <c r="G63" s="107"/>
      <c r="H63" s="107"/>
      <c r="I63" s="107"/>
      <c r="J63" s="107"/>
    </row>
    <row r="64" spans="1:11" ht="15.6" x14ac:dyDescent="0.25">
      <c r="A64" s="110"/>
      <c r="B64" s="107"/>
      <c r="C64" s="107"/>
      <c r="D64" s="107"/>
      <c r="E64" s="107"/>
      <c r="F64" s="107"/>
      <c r="G64" s="107"/>
      <c r="H64" s="107"/>
      <c r="I64" s="107"/>
      <c r="J64" s="107"/>
    </row>
    <row r="65" spans="1:10" ht="15.6" x14ac:dyDescent="0.25">
      <c r="A65" s="110"/>
      <c r="B65" s="107"/>
      <c r="C65" s="107"/>
      <c r="D65" s="107"/>
      <c r="E65" s="107"/>
      <c r="F65" s="107"/>
      <c r="G65" s="107"/>
      <c r="H65" s="107"/>
      <c r="I65" s="107"/>
      <c r="J65" s="107"/>
    </row>
    <row r="66" spans="1:10" ht="15.6" x14ac:dyDescent="0.25">
      <c r="A66" s="110"/>
      <c r="B66" s="107"/>
      <c r="C66" s="107"/>
      <c r="D66" s="107"/>
      <c r="E66" s="107"/>
      <c r="F66" s="107"/>
      <c r="G66" s="107"/>
      <c r="H66" s="107"/>
      <c r="I66" s="107"/>
      <c r="J66" s="107"/>
    </row>
    <row r="67" spans="1:10" ht="15.6" x14ac:dyDescent="0.25">
      <c r="A67" s="110"/>
      <c r="B67" s="107"/>
      <c r="C67" s="107"/>
      <c r="D67" s="107"/>
      <c r="E67" s="107"/>
      <c r="F67" s="107"/>
      <c r="G67" s="107"/>
      <c r="H67" s="107"/>
      <c r="I67" s="107"/>
      <c r="J67" s="107"/>
    </row>
    <row r="68" spans="1:10" ht="15.6" x14ac:dyDescent="0.25">
      <c r="A68" s="110"/>
      <c r="B68" s="107"/>
      <c r="C68" s="107"/>
      <c r="D68" s="107"/>
      <c r="E68" s="107"/>
      <c r="F68" s="107"/>
      <c r="G68" s="107"/>
      <c r="H68" s="107"/>
      <c r="I68" s="107"/>
      <c r="J68" s="107"/>
    </row>
    <row r="69" spans="1:10" ht="15.6" x14ac:dyDescent="0.25">
      <c r="A69" s="110"/>
      <c r="B69" s="107"/>
      <c r="C69" s="107"/>
      <c r="D69" s="107"/>
      <c r="E69" s="107"/>
      <c r="F69" s="107"/>
      <c r="G69" s="107"/>
      <c r="H69" s="107"/>
      <c r="I69" s="107"/>
      <c r="J69" s="107"/>
    </row>
    <row r="70" spans="1:10" ht="15.6" x14ac:dyDescent="0.25">
      <c r="A70" s="110"/>
      <c r="B70" s="107"/>
      <c r="C70" s="107"/>
      <c r="D70" s="107"/>
      <c r="E70" s="107"/>
      <c r="F70" s="107"/>
      <c r="G70" s="107"/>
      <c r="H70" s="107"/>
      <c r="I70" s="107"/>
      <c r="J70" s="107"/>
    </row>
    <row r="71" spans="1:10" ht="15.6" x14ac:dyDescent="0.25">
      <c r="A71" s="110"/>
      <c r="B71" s="107"/>
      <c r="C71" s="107"/>
      <c r="D71" s="107"/>
      <c r="E71" s="107"/>
      <c r="F71" s="107"/>
      <c r="G71" s="107"/>
      <c r="H71" s="107"/>
      <c r="I71" s="107"/>
      <c r="J71" s="107"/>
    </row>
    <row r="72" spans="1:10" ht="15.6" x14ac:dyDescent="0.25">
      <c r="A72" s="110"/>
      <c r="B72" s="107"/>
      <c r="C72" s="107"/>
      <c r="D72" s="107"/>
      <c r="E72" s="107"/>
      <c r="F72" s="107"/>
      <c r="G72" s="107"/>
      <c r="H72" s="107"/>
      <c r="I72" s="107"/>
      <c r="J72" s="107"/>
    </row>
    <row r="73" spans="1:10" ht="15.6" x14ac:dyDescent="0.25">
      <c r="A73" s="110"/>
      <c r="B73" s="107"/>
      <c r="C73" s="107"/>
      <c r="D73" s="107"/>
      <c r="E73" s="107"/>
      <c r="F73" s="107"/>
      <c r="G73" s="107"/>
      <c r="H73" s="107"/>
      <c r="I73" s="107"/>
      <c r="J73" s="107"/>
    </row>
    <row r="74" spans="1:10" ht="15.6" x14ac:dyDescent="0.25">
      <c r="A74" s="110"/>
      <c r="B74" s="107"/>
      <c r="C74" s="107"/>
      <c r="D74" s="107"/>
      <c r="E74" s="107"/>
      <c r="F74" s="107"/>
      <c r="G74" s="107"/>
      <c r="H74" s="107"/>
      <c r="I74" s="107"/>
      <c r="J74" s="107"/>
    </row>
    <row r="75" spans="1:10" ht="15.6" x14ac:dyDescent="0.25">
      <c r="A75" s="110"/>
      <c r="B75" s="107"/>
      <c r="C75" s="107"/>
      <c r="D75" s="107"/>
      <c r="E75" s="107"/>
      <c r="F75" s="107"/>
      <c r="G75" s="107"/>
      <c r="H75" s="107"/>
      <c r="I75" s="107"/>
      <c r="J75" s="107"/>
    </row>
    <row r="76" spans="1:10" ht="15.6" x14ac:dyDescent="0.25">
      <c r="A76" s="110"/>
      <c r="B76" s="107"/>
      <c r="C76" s="107"/>
      <c r="D76" s="107"/>
      <c r="E76" s="107"/>
      <c r="F76" s="107"/>
      <c r="G76" s="107"/>
      <c r="H76" s="107"/>
      <c r="I76" s="107"/>
      <c r="J76" s="107"/>
    </row>
    <row r="77" spans="1:10" ht="15.6" x14ac:dyDescent="0.25">
      <c r="A77" s="110"/>
      <c r="B77" s="107"/>
      <c r="C77" s="107"/>
      <c r="D77" s="107"/>
      <c r="E77" s="107"/>
      <c r="F77" s="107"/>
      <c r="G77" s="107"/>
      <c r="H77" s="107"/>
      <c r="I77" s="107"/>
      <c r="J77" s="107"/>
    </row>
    <row r="78" spans="1:10" ht="15.6" x14ac:dyDescent="0.25">
      <c r="A78" s="110"/>
      <c r="B78" s="107"/>
      <c r="C78" s="107"/>
      <c r="D78" s="107"/>
      <c r="E78" s="107"/>
      <c r="F78" s="107"/>
      <c r="G78" s="107"/>
      <c r="H78" s="107"/>
      <c r="I78" s="107"/>
      <c r="J78" s="107"/>
    </row>
    <row r="79" spans="1:10" ht="15.6" x14ac:dyDescent="0.25">
      <c r="A79" s="110"/>
      <c r="B79" s="107"/>
      <c r="C79" s="107"/>
      <c r="D79" s="107"/>
      <c r="E79" s="107"/>
      <c r="F79" s="107"/>
      <c r="G79" s="107"/>
      <c r="H79" s="107"/>
      <c r="I79" s="107"/>
      <c r="J79" s="107"/>
    </row>
    <row r="80" spans="1:10" ht="15.6" x14ac:dyDescent="0.25">
      <c r="A80" s="110"/>
      <c r="B80" s="107"/>
      <c r="C80" s="107"/>
      <c r="D80" s="107"/>
      <c r="E80" s="107"/>
      <c r="F80" s="107"/>
      <c r="G80" s="107"/>
      <c r="H80" s="107"/>
      <c r="I80" s="107"/>
      <c r="J80" s="107"/>
    </row>
    <row r="81" spans="1:10" ht="15.6" x14ac:dyDescent="0.25">
      <c r="A81" s="110"/>
      <c r="B81" s="107"/>
      <c r="C81" s="107"/>
      <c r="D81" s="107"/>
      <c r="E81" s="107"/>
      <c r="F81" s="107"/>
      <c r="G81" s="107"/>
      <c r="H81" s="107"/>
      <c r="I81" s="107"/>
      <c r="J81" s="107"/>
    </row>
    <row r="82" spans="1:10" ht="15.6" x14ac:dyDescent="0.25">
      <c r="A82" s="110"/>
      <c r="B82" s="107"/>
      <c r="C82" s="107"/>
      <c r="D82" s="107"/>
      <c r="E82" s="107"/>
      <c r="F82" s="107"/>
      <c r="G82" s="107"/>
      <c r="H82" s="107"/>
      <c r="I82" s="107"/>
      <c r="J82" s="107"/>
    </row>
    <row r="83" spans="1:10" ht="15.6" x14ac:dyDescent="0.25">
      <c r="A83" s="110"/>
      <c r="B83" s="107"/>
      <c r="C83" s="107"/>
      <c r="D83" s="107"/>
      <c r="E83" s="107"/>
      <c r="F83" s="107"/>
      <c r="G83" s="107"/>
      <c r="H83" s="107"/>
      <c r="I83" s="107"/>
      <c r="J83" s="107"/>
    </row>
    <row r="84" spans="1:10" ht="15.6" x14ac:dyDescent="0.25">
      <c r="A84" s="110"/>
      <c r="B84" s="107"/>
      <c r="C84" s="107"/>
      <c r="D84" s="107"/>
      <c r="E84" s="107"/>
      <c r="F84" s="107"/>
      <c r="G84" s="107"/>
      <c r="H84" s="107"/>
      <c r="I84" s="107"/>
      <c r="J84" s="107"/>
    </row>
    <row r="85" spans="1:10" ht="15.6" x14ac:dyDescent="0.25">
      <c r="A85" s="110"/>
      <c r="B85" s="107"/>
      <c r="C85" s="107"/>
      <c r="D85" s="107"/>
      <c r="E85" s="107"/>
      <c r="F85" s="107"/>
      <c r="G85" s="107"/>
      <c r="H85" s="107"/>
      <c r="I85" s="107"/>
      <c r="J85" s="107"/>
    </row>
    <row r="86" spans="1:10" ht="15.6" x14ac:dyDescent="0.25">
      <c r="A86" s="110"/>
      <c r="B86" s="107"/>
      <c r="C86" s="107"/>
      <c r="D86" s="107"/>
      <c r="E86" s="107"/>
      <c r="F86" s="107"/>
      <c r="G86" s="107"/>
      <c r="H86" s="107"/>
      <c r="I86" s="107"/>
      <c r="J86" s="107"/>
    </row>
    <row r="87" spans="1:10" ht="15.6" x14ac:dyDescent="0.25">
      <c r="A87" s="110"/>
      <c r="B87" s="107"/>
      <c r="C87" s="107"/>
      <c r="D87" s="107"/>
      <c r="E87" s="107"/>
      <c r="F87" s="107"/>
      <c r="G87" s="107"/>
      <c r="H87" s="107"/>
      <c r="I87" s="107"/>
      <c r="J87" s="107"/>
    </row>
    <row r="88" spans="1:10" ht="15.6" x14ac:dyDescent="0.25">
      <c r="A88" s="110"/>
      <c r="B88" s="107"/>
      <c r="C88" s="107"/>
      <c r="D88" s="107"/>
      <c r="E88" s="107"/>
      <c r="F88" s="107"/>
      <c r="G88" s="107"/>
      <c r="H88" s="107"/>
      <c r="I88" s="107"/>
      <c r="J88" s="107"/>
    </row>
    <row r="89" spans="1:10" ht="15.6" x14ac:dyDescent="0.25">
      <c r="A89" s="110"/>
      <c r="B89" s="107"/>
      <c r="C89" s="107"/>
      <c r="D89" s="107"/>
      <c r="E89" s="107"/>
      <c r="F89" s="107"/>
      <c r="G89" s="107"/>
      <c r="H89" s="107"/>
      <c r="I89" s="107"/>
      <c r="J89" s="107"/>
    </row>
    <row r="90" spans="1:10" ht="15.6" x14ac:dyDescent="0.25">
      <c r="A90" s="110"/>
      <c r="B90" s="107"/>
      <c r="C90" s="107"/>
      <c r="D90" s="107"/>
      <c r="E90" s="107"/>
      <c r="F90" s="107"/>
      <c r="G90" s="107"/>
      <c r="H90" s="107"/>
      <c r="I90" s="107"/>
      <c r="J90" s="107"/>
    </row>
    <row r="91" spans="1:10" ht="15.6" x14ac:dyDescent="0.25">
      <c r="A91" s="110"/>
      <c r="B91" s="107"/>
      <c r="C91" s="107"/>
      <c r="D91" s="107"/>
      <c r="E91" s="107"/>
      <c r="F91" s="107"/>
      <c r="G91" s="107"/>
      <c r="H91" s="107"/>
      <c r="I91" s="107"/>
      <c r="J91" s="107"/>
    </row>
    <row r="92" spans="1:10" ht="15.6" x14ac:dyDescent="0.25">
      <c r="A92" s="110"/>
      <c r="B92" s="107"/>
      <c r="C92" s="107"/>
      <c r="D92" s="107"/>
      <c r="E92" s="107"/>
      <c r="F92" s="107"/>
      <c r="G92" s="107"/>
      <c r="H92" s="107"/>
      <c r="I92" s="107"/>
      <c r="J92" s="107"/>
    </row>
    <row r="93" spans="1:10" ht="15.6" x14ac:dyDescent="0.25">
      <c r="A93" s="110"/>
      <c r="B93" s="107"/>
      <c r="C93" s="107"/>
      <c r="D93" s="107"/>
      <c r="E93" s="107"/>
      <c r="F93" s="107"/>
      <c r="G93" s="107"/>
      <c r="H93" s="107"/>
      <c r="I93" s="107"/>
      <c r="J93" s="107"/>
    </row>
    <row r="94" spans="1:10" ht="15.6" x14ac:dyDescent="0.25">
      <c r="A94" s="110"/>
      <c r="B94" s="107"/>
      <c r="C94" s="107"/>
      <c r="D94" s="107"/>
      <c r="E94" s="107"/>
      <c r="F94" s="107"/>
      <c r="G94" s="107"/>
      <c r="H94" s="107"/>
      <c r="I94" s="107"/>
      <c r="J94" s="107"/>
    </row>
    <row r="95" spans="1:10" ht="15.6" x14ac:dyDescent="0.25">
      <c r="A95" s="110"/>
      <c r="B95" s="107"/>
      <c r="C95" s="107"/>
      <c r="D95" s="107"/>
      <c r="E95" s="107"/>
      <c r="F95" s="107"/>
      <c r="G95" s="107"/>
      <c r="H95" s="107"/>
      <c r="I95" s="107"/>
      <c r="J95" s="107"/>
    </row>
    <row r="96" spans="1:10" ht="15.6" x14ac:dyDescent="0.25">
      <c r="A96" s="110"/>
      <c r="B96" s="107"/>
      <c r="C96" s="107"/>
      <c r="D96" s="107"/>
      <c r="E96" s="107"/>
      <c r="F96" s="107"/>
      <c r="G96" s="107"/>
      <c r="H96" s="107"/>
      <c r="I96" s="107"/>
      <c r="J96" s="107"/>
    </row>
    <row r="97" spans="1:10" ht="15.6" x14ac:dyDescent="0.25">
      <c r="A97" s="110"/>
      <c r="B97" s="107"/>
      <c r="C97" s="107"/>
      <c r="D97" s="107"/>
      <c r="E97" s="107"/>
      <c r="F97" s="107"/>
      <c r="G97" s="107"/>
      <c r="H97" s="107"/>
      <c r="I97" s="107"/>
      <c r="J97" s="107"/>
    </row>
    <row r="98" spans="1:10" ht="15.6" x14ac:dyDescent="0.25">
      <c r="A98" s="110"/>
      <c r="B98" s="107"/>
      <c r="C98" s="107"/>
      <c r="D98" s="107"/>
      <c r="E98" s="107"/>
      <c r="F98" s="107"/>
      <c r="G98" s="107"/>
      <c r="H98" s="107"/>
      <c r="I98" s="107"/>
      <c r="J98" s="107"/>
    </row>
    <row r="99" spans="1:10" ht="15.6" x14ac:dyDescent="0.25">
      <c r="A99" s="110"/>
      <c r="B99" s="107"/>
      <c r="C99" s="107"/>
      <c r="D99" s="107"/>
      <c r="E99" s="107"/>
      <c r="F99" s="107"/>
      <c r="G99" s="107"/>
      <c r="H99" s="107"/>
      <c r="I99" s="107"/>
      <c r="J99" s="107"/>
    </row>
    <row r="100" spans="1:10" ht="15.6" x14ac:dyDescent="0.25">
      <c r="A100" s="110"/>
      <c r="B100" s="107"/>
      <c r="C100" s="107"/>
      <c r="D100" s="107"/>
      <c r="E100" s="107"/>
      <c r="F100" s="107"/>
      <c r="G100" s="107"/>
      <c r="H100" s="107"/>
      <c r="I100" s="107"/>
      <c r="J100" s="107"/>
    </row>
    <row r="101" spans="1:10" ht="15.6" x14ac:dyDescent="0.25">
      <c r="A101" s="110"/>
      <c r="B101" s="107"/>
      <c r="C101" s="107"/>
      <c r="D101" s="107"/>
      <c r="E101" s="107"/>
      <c r="F101" s="107"/>
      <c r="G101" s="107"/>
      <c r="H101" s="107"/>
      <c r="I101" s="107"/>
      <c r="J101" s="107"/>
    </row>
    <row r="102" spans="1:10" ht="15.6" x14ac:dyDescent="0.25">
      <c r="A102" s="110"/>
      <c r="B102" s="107"/>
      <c r="C102" s="107"/>
      <c r="D102" s="107"/>
      <c r="E102" s="107"/>
      <c r="F102" s="107"/>
      <c r="G102" s="107"/>
      <c r="H102" s="107"/>
      <c r="I102" s="107"/>
      <c r="J102" s="107"/>
    </row>
    <row r="103" spans="1:10" ht="15.6" x14ac:dyDescent="0.25">
      <c r="A103" s="110"/>
      <c r="B103" s="107"/>
      <c r="C103" s="107"/>
      <c r="D103" s="107"/>
      <c r="E103" s="107"/>
      <c r="F103" s="107"/>
      <c r="G103" s="107"/>
      <c r="H103" s="107"/>
      <c r="I103" s="107"/>
      <c r="J103" s="107"/>
    </row>
    <row r="104" spans="1:10" ht="15.6" x14ac:dyDescent="0.25">
      <c r="A104" s="110"/>
      <c r="B104" s="107"/>
      <c r="C104" s="107"/>
      <c r="D104" s="107"/>
      <c r="E104" s="107"/>
      <c r="F104" s="107"/>
      <c r="G104" s="107"/>
      <c r="H104" s="107"/>
      <c r="I104" s="107"/>
      <c r="J104" s="107"/>
    </row>
    <row r="105" spans="1:10" ht="15.6" x14ac:dyDescent="0.25">
      <c r="A105" s="110"/>
      <c r="B105" s="107"/>
      <c r="C105" s="107"/>
      <c r="D105" s="107"/>
      <c r="E105" s="107"/>
      <c r="F105" s="107"/>
      <c r="G105" s="107"/>
      <c r="H105" s="107"/>
      <c r="I105" s="107"/>
      <c r="J105" s="107"/>
    </row>
    <row r="106" spans="1:10" ht="15.6" x14ac:dyDescent="0.25">
      <c r="A106" s="110"/>
      <c r="B106" s="107"/>
      <c r="C106" s="107"/>
      <c r="D106" s="107"/>
      <c r="E106" s="107"/>
      <c r="F106" s="107"/>
      <c r="G106" s="107"/>
      <c r="H106" s="107"/>
      <c r="I106" s="107"/>
      <c r="J106" s="107"/>
    </row>
    <row r="107" spans="1:10" ht="15.6" x14ac:dyDescent="0.25">
      <c r="A107" s="110"/>
      <c r="B107" s="107"/>
      <c r="C107" s="107"/>
      <c r="D107" s="107"/>
      <c r="E107" s="107"/>
      <c r="F107" s="107"/>
      <c r="G107" s="107"/>
      <c r="H107" s="107"/>
      <c r="I107" s="107"/>
      <c r="J107" s="107"/>
    </row>
    <row r="108" spans="1:10" ht="15.6" x14ac:dyDescent="0.25">
      <c r="A108" s="110"/>
      <c r="B108" s="107"/>
      <c r="C108" s="107"/>
      <c r="D108" s="107"/>
      <c r="E108" s="107"/>
      <c r="F108" s="107"/>
      <c r="G108" s="107"/>
      <c r="H108" s="107"/>
      <c r="I108" s="107"/>
      <c r="J108" s="107"/>
    </row>
    <row r="109" spans="1:10" ht="15.6" x14ac:dyDescent="0.25">
      <c r="A109" s="110"/>
      <c r="B109" s="107"/>
      <c r="C109" s="107"/>
      <c r="D109" s="107"/>
      <c r="E109" s="107"/>
      <c r="F109" s="107"/>
      <c r="G109" s="107"/>
      <c r="H109" s="107"/>
      <c r="I109" s="107"/>
      <c r="J109" s="107"/>
    </row>
    <row r="110" spans="1:10" ht="15.6" x14ac:dyDescent="0.25">
      <c r="A110" s="110"/>
      <c r="B110" s="107"/>
      <c r="C110" s="107"/>
      <c r="D110" s="107"/>
      <c r="E110" s="107"/>
      <c r="F110" s="107"/>
      <c r="G110" s="107"/>
      <c r="H110" s="107"/>
      <c r="I110" s="107"/>
      <c r="J110" s="107"/>
    </row>
    <row r="111" spans="1:10" ht="15.6" x14ac:dyDescent="0.25">
      <c r="A111" s="110"/>
      <c r="B111" s="107"/>
      <c r="C111" s="107"/>
      <c r="D111" s="107"/>
      <c r="E111" s="107"/>
      <c r="F111" s="107"/>
      <c r="G111" s="107"/>
      <c r="H111" s="107"/>
      <c r="I111" s="107"/>
      <c r="J111" s="107"/>
    </row>
    <row r="112" spans="1:10" ht="15.6" x14ac:dyDescent="0.25">
      <c r="A112" s="110"/>
      <c r="B112" s="107"/>
      <c r="C112" s="107"/>
      <c r="D112" s="107"/>
      <c r="E112" s="107"/>
      <c r="F112" s="107"/>
      <c r="G112" s="107"/>
      <c r="H112" s="107"/>
      <c r="I112" s="107"/>
      <c r="J112" s="107"/>
    </row>
    <row r="113" spans="1:10" ht="15.6" x14ac:dyDescent="0.25">
      <c r="A113" s="110"/>
      <c r="B113" s="107"/>
      <c r="C113" s="107"/>
      <c r="D113" s="107"/>
      <c r="E113" s="107"/>
      <c r="F113" s="107"/>
      <c r="G113" s="107"/>
      <c r="H113" s="107"/>
      <c r="I113" s="107"/>
      <c r="J113" s="107"/>
    </row>
    <row r="114" spans="1:10" ht="15.6" x14ac:dyDescent="0.25">
      <c r="A114" s="110"/>
      <c r="B114" s="107"/>
      <c r="C114" s="107"/>
      <c r="D114" s="107"/>
      <c r="E114" s="107"/>
      <c r="F114" s="107"/>
      <c r="G114" s="107"/>
      <c r="H114" s="107"/>
      <c r="I114" s="107"/>
      <c r="J114" s="107"/>
    </row>
    <row r="115" spans="1:10" ht="15.6" x14ac:dyDescent="0.25">
      <c r="A115" s="110"/>
      <c r="B115" s="107"/>
      <c r="C115" s="107"/>
      <c r="D115" s="107"/>
      <c r="E115" s="107"/>
      <c r="F115" s="107"/>
      <c r="G115" s="107"/>
      <c r="H115" s="107"/>
      <c r="I115" s="107"/>
      <c r="J115" s="107"/>
    </row>
    <row r="116" spans="1:10" ht="15.6" x14ac:dyDescent="0.25">
      <c r="A116" s="110"/>
      <c r="B116" s="107"/>
      <c r="C116" s="107"/>
      <c r="D116" s="107"/>
      <c r="E116" s="107"/>
      <c r="F116" s="107"/>
      <c r="G116" s="107"/>
      <c r="H116" s="107"/>
      <c r="I116" s="107"/>
      <c r="J116" s="107"/>
    </row>
    <row r="117" spans="1:10" ht="15.6" x14ac:dyDescent="0.25">
      <c r="A117" s="110"/>
      <c r="B117" s="107"/>
      <c r="C117" s="107"/>
      <c r="D117" s="107"/>
      <c r="E117" s="107"/>
      <c r="F117" s="107"/>
      <c r="G117" s="107"/>
      <c r="H117" s="107"/>
      <c r="I117" s="107"/>
      <c r="J117" s="107"/>
    </row>
    <row r="118" spans="1:10" ht="15.6" x14ac:dyDescent="0.25">
      <c r="A118" s="110"/>
      <c r="B118" s="107"/>
      <c r="C118" s="107"/>
      <c r="D118" s="107"/>
      <c r="E118" s="107"/>
      <c r="F118" s="107"/>
      <c r="G118" s="107"/>
      <c r="H118" s="107"/>
      <c r="I118" s="107"/>
      <c r="J118" s="107"/>
    </row>
    <row r="119" spans="1:10" ht="15.6" x14ac:dyDescent="0.25">
      <c r="A119" s="110"/>
      <c r="B119" s="107"/>
      <c r="C119" s="107"/>
      <c r="D119" s="107"/>
      <c r="E119" s="107"/>
      <c r="F119" s="107"/>
      <c r="G119" s="107"/>
      <c r="H119" s="107"/>
      <c r="I119" s="107"/>
      <c r="J119" s="107"/>
    </row>
    <row r="120" spans="1:10" ht="15.6" x14ac:dyDescent="0.25">
      <c r="A120" s="110"/>
      <c r="B120" s="107"/>
      <c r="C120" s="107"/>
      <c r="D120" s="107"/>
      <c r="E120" s="107"/>
      <c r="F120" s="107"/>
      <c r="G120" s="107"/>
      <c r="H120" s="107"/>
      <c r="I120" s="107"/>
      <c r="J120" s="107"/>
    </row>
    <row r="121" spans="1:10" ht="15.6" x14ac:dyDescent="0.25">
      <c r="A121" s="110"/>
      <c r="B121" s="107"/>
      <c r="C121" s="107"/>
      <c r="D121" s="107"/>
      <c r="E121" s="107"/>
      <c r="F121" s="107"/>
      <c r="G121" s="107"/>
      <c r="H121" s="107"/>
      <c r="I121" s="107"/>
      <c r="J121" s="107"/>
    </row>
    <row r="122" spans="1:10" ht="15.6" x14ac:dyDescent="0.25">
      <c r="A122" s="110"/>
      <c r="B122" s="107"/>
      <c r="C122" s="107"/>
      <c r="D122" s="107"/>
      <c r="E122" s="107"/>
      <c r="F122" s="107"/>
      <c r="G122" s="107"/>
      <c r="H122" s="107"/>
      <c r="I122" s="107"/>
      <c r="J122" s="107"/>
    </row>
    <row r="123" spans="1:10" ht="15.6" x14ac:dyDescent="0.25">
      <c r="A123" s="110"/>
      <c r="B123" s="107"/>
      <c r="C123" s="107"/>
      <c r="D123" s="107"/>
      <c r="E123" s="107"/>
      <c r="F123" s="107"/>
      <c r="G123" s="107"/>
      <c r="H123" s="107"/>
      <c r="I123" s="107"/>
      <c r="J123" s="107"/>
    </row>
    <row r="124" spans="1:10" ht="15.6" x14ac:dyDescent="0.25">
      <c r="A124" s="110"/>
      <c r="B124" s="107"/>
      <c r="C124" s="107"/>
      <c r="D124" s="107"/>
      <c r="E124" s="107"/>
      <c r="F124" s="107"/>
      <c r="G124" s="107"/>
      <c r="H124" s="107"/>
      <c r="I124" s="107"/>
      <c r="J124" s="107"/>
    </row>
    <row r="125" spans="1:10" ht="15.6" x14ac:dyDescent="0.25">
      <c r="A125" s="110"/>
      <c r="B125" s="107"/>
      <c r="C125" s="107"/>
      <c r="D125" s="107"/>
      <c r="E125" s="107"/>
      <c r="F125" s="107"/>
      <c r="G125" s="107"/>
      <c r="H125" s="107"/>
      <c r="I125" s="107"/>
      <c r="J125" s="107"/>
    </row>
    <row r="126" spans="1:10" ht="15.6" x14ac:dyDescent="0.25">
      <c r="A126" s="110"/>
      <c r="B126" s="107"/>
      <c r="C126" s="107"/>
      <c r="D126" s="107"/>
      <c r="E126" s="107"/>
      <c r="F126" s="107"/>
      <c r="G126" s="107"/>
      <c r="H126" s="107"/>
      <c r="I126" s="107"/>
      <c r="J126" s="107"/>
    </row>
    <row r="127" spans="1:10" ht="15.6" x14ac:dyDescent="0.25">
      <c r="A127" s="110"/>
      <c r="B127" s="107"/>
      <c r="C127" s="107"/>
      <c r="D127" s="107"/>
      <c r="E127" s="107"/>
      <c r="F127" s="107"/>
      <c r="G127" s="107"/>
      <c r="H127" s="107"/>
      <c r="I127" s="107"/>
      <c r="J127" s="107"/>
    </row>
    <row r="128" spans="1:10" ht="15.6" x14ac:dyDescent="0.25">
      <c r="A128" s="110"/>
      <c r="B128" s="107"/>
      <c r="C128" s="107"/>
      <c r="D128" s="107"/>
      <c r="E128" s="107"/>
      <c r="F128" s="107"/>
      <c r="G128" s="107"/>
      <c r="H128" s="107"/>
      <c r="I128" s="107"/>
      <c r="J128" s="107"/>
    </row>
    <row r="129" spans="1:10" ht="15.6" x14ac:dyDescent="0.25">
      <c r="A129" s="110"/>
      <c r="B129" s="107"/>
      <c r="C129" s="107"/>
      <c r="D129" s="107"/>
      <c r="E129" s="107"/>
      <c r="F129" s="107"/>
      <c r="G129" s="107"/>
      <c r="H129" s="107"/>
      <c r="I129" s="107"/>
      <c r="J129" s="107"/>
    </row>
    <row r="130" spans="1:10" ht="15.6" x14ac:dyDescent="0.25">
      <c r="A130" s="110"/>
      <c r="B130" s="107"/>
      <c r="C130" s="107"/>
      <c r="D130" s="107"/>
      <c r="E130" s="107"/>
      <c r="F130" s="107"/>
      <c r="G130" s="107"/>
      <c r="H130" s="107"/>
      <c r="I130" s="107"/>
      <c r="J130" s="107"/>
    </row>
    <row r="131" spans="1:10" ht="15.6" x14ac:dyDescent="0.25">
      <c r="A131" s="110"/>
      <c r="B131" s="107"/>
      <c r="C131" s="107"/>
      <c r="D131" s="107"/>
      <c r="E131" s="107"/>
      <c r="F131" s="107"/>
      <c r="G131" s="107"/>
      <c r="H131" s="107"/>
      <c r="I131" s="107"/>
      <c r="J131" s="107"/>
    </row>
    <row r="132" spans="1:10" ht="15.6" x14ac:dyDescent="0.25">
      <c r="A132" s="110"/>
      <c r="B132" s="107"/>
      <c r="C132" s="107"/>
      <c r="D132" s="107"/>
      <c r="E132" s="107"/>
      <c r="F132" s="107"/>
      <c r="G132" s="107"/>
      <c r="H132" s="107"/>
      <c r="I132" s="107"/>
      <c r="J132" s="107"/>
    </row>
    <row r="133" spans="1:10" ht="15.6" x14ac:dyDescent="0.25">
      <c r="A133" s="110"/>
      <c r="B133" s="107"/>
      <c r="C133" s="107"/>
      <c r="D133" s="107"/>
      <c r="E133" s="107"/>
      <c r="F133" s="107"/>
      <c r="G133" s="107"/>
      <c r="H133" s="107"/>
      <c r="I133" s="107"/>
      <c r="J133" s="107"/>
    </row>
    <row r="134" spans="1:10" ht="15.6" x14ac:dyDescent="0.25">
      <c r="A134" s="110"/>
      <c r="B134" s="107"/>
      <c r="C134" s="107"/>
      <c r="D134" s="107"/>
      <c r="E134" s="107"/>
      <c r="F134" s="107"/>
      <c r="G134" s="107"/>
      <c r="H134" s="107"/>
      <c r="I134" s="107"/>
      <c r="J134" s="107"/>
    </row>
    <row r="135" spans="1:10" ht="15.6" x14ac:dyDescent="0.25">
      <c r="A135" s="110"/>
      <c r="B135" s="107"/>
      <c r="C135" s="107"/>
      <c r="D135" s="107"/>
      <c r="E135" s="107"/>
      <c r="F135" s="107"/>
      <c r="G135" s="107"/>
      <c r="H135" s="107"/>
      <c r="I135" s="107"/>
      <c r="J135" s="107"/>
    </row>
    <row r="136" spans="1:10" ht="15.6" x14ac:dyDescent="0.25">
      <c r="A136" s="110"/>
      <c r="B136" s="107"/>
      <c r="C136" s="107"/>
      <c r="D136" s="107"/>
      <c r="E136" s="107"/>
      <c r="F136" s="107"/>
      <c r="G136" s="107"/>
      <c r="H136" s="107"/>
      <c r="I136" s="107"/>
      <c r="J136" s="107"/>
    </row>
    <row r="137" spans="1:10" ht="15.6" x14ac:dyDescent="0.25">
      <c r="A137" s="110"/>
      <c r="B137" s="107"/>
      <c r="C137" s="107"/>
      <c r="D137" s="107"/>
      <c r="E137" s="107"/>
      <c r="F137" s="107"/>
      <c r="G137" s="107"/>
      <c r="H137" s="107"/>
      <c r="I137" s="107"/>
      <c r="J137" s="107"/>
    </row>
    <row r="138" spans="1:10" ht="15.6" x14ac:dyDescent="0.25">
      <c r="A138" s="110"/>
      <c r="B138" s="107"/>
      <c r="C138" s="107"/>
      <c r="D138" s="107"/>
      <c r="E138" s="107"/>
      <c r="F138" s="107"/>
      <c r="G138" s="107"/>
      <c r="H138" s="107"/>
      <c r="I138" s="107"/>
      <c r="J138" s="107"/>
    </row>
    <row r="139" spans="1:10" ht="15.6" x14ac:dyDescent="0.25">
      <c r="A139" s="110"/>
      <c r="B139" s="107"/>
      <c r="C139" s="107"/>
      <c r="D139" s="107"/>
      <c r="E139" s="107"/>
      <c r="F139" s="107"/>
      <c r="G139" s="107"/>
      <c r="H139" s="107"/>
      <c r="I139" s="107"/>
      <c r="J139" s="107"/>
    </row>
    <row r="140" spans="1:10" ht="15.6" x14ac:dyDescent="0.25">
      <c r="A140" s="110"/>
      <c r="B140" s="107"/>
      <c r="C140" s="107"/>
      <c r="D140" s="107"/>
      <c r="E140" s="107"/>
      <c r="F140" s="107"/>
      <c r="G140" s="107"/>
      <c r="H140" s="107"/>
      <c r="I140" s="107"/>
      <c r="J140" s="107"/>
    </row>
    <row r="141" spans="1:10" ht="15.6" x14ac:dyDescent="0.25">
      <c r="A141" s="110"/>
      <c r="B141" s="107"/>
      <c r="C141" s="107"/>
      <c r="D141" s="107"/>
      <c r="E141" s="107"/>
      <c r="F141" s="107"/>
      <c r="G141" s="107"/>
      <c r="H141" s="107"/>
      <c r="I141" s="107"/>
      <c r="J141" s="107"/>
    </row>
    <row r="142" spans="1:10" ht="15.6" x14ac:dyDescent="0.25">
      <c r="A142" s="110"/>
      <c r="B142" s="107"/>
      <c r="C142" s="107"/>
      <c r="D142" s="107"/>
      <c r="E142" s="107"/>
      <c r="F142" s="107"/>
      <c r="G142" s="107"/>
      <c r="H142" s="107"/>
      <c r="I142" s="107"/>
      <c r="J142" s="107"/>
    </row>
    <row r="143" spans="1:10" ht="15.6" x14ac:dyDescent="0.25">
      <c r="A143" s="110"/>
      <c r="B143" s="107"/>
      <c r="C143" s="107"/>
      <c r="D143" s="107"/>
      <c r="E143" s="107"/>
      <c r="F143" s="107"/>
      <c r="G143" s="107"/>
      <c r="H143" s="107"/>
      <c r="I143" s="107"/>
      <c r="J143" s="107"/>
    </row>
    <row r="144" spans="1:10" ht="15.6" x14ac:dyDescent="0.25">
      <c r="A144" s="110"/>
      <c r="B144" s="107"/>
      <c r="C144" s="107"/>
      <c r="D144" s="107"/>
      <c r="E144" s="107"/>
      <c r="F144" s="107"/>
      <c r="G144" s="107"/>
      <c r="H144" s="107"/>
      <c r="I144" s="107"/>
      <c r="J144" s="107"/>
    </row>
    <row r="145" spans="1:10" ht="15.6" x14ac:dyDescent="0.25">
      <c r="A145" s="110"/>
      <c r="B145" s="107"/>
      <c r="C145" s="107"/>
      <c r="D145" s="107"/>
      <c r="E145" s="107"/>
      <c r="F145" s="107"/>
      <c r="G145" s="107"/>
      <c r="H145" s="107"/>
      <c r="I145" s="107"/>
      <c r="J145" s="107"/>
    </row>
    <row r="146" spans="1:10" ht="15.6" x14ac:dyDescent="0.25">
      <c r="A146" s="110"/>
      <c r="B146" s="107"/>
      <c r="C146" s="107"/>
      <c r="D146" s="107"/>
      <c r="E146" s="107"/>
      <c r="F146" s="107"/>
      <c r="G146" s="107"/>
      <c r="H146" s="107"/>
      <c r="I146" s="107"/>
      <c r="J146" s="107"/>
    </row>
    <row r="147" spans="1:10" ht="15.6" x14ac:dyDescent="0.25">
      <c r="A147" s="110"/>
      <c r="B147" s="107"/>
      <c r="C147" s="107"/>
      <c r="D147" s="107"/>
      <c r="E147" s="107"/>
      <c r="F147" s="107"/>
      <c r="G147" s="107"/>
      <c r="H147" s="107"/>
      <c r="I147" s="107"/>
      <c r="J147" s="107"/>
    </row>
    <row r="148" spans="1:10" ht="15.6" x14ac:dyDescent="0.25">
      <c r="A148" s="110"/>
      <c r="B148" s="107"/>
      <c r="C148" s="107"/>
      <c r="D148" s="107"/>
      <c r="E148" s="107"/>
      <c r="F148" s="107"/>
      <c r="G148" s="107"/>
      <c r="H148" s="107"/>
      <c r="I148" s="107"/>
      <c r="J148" s="107"/>
    </row>
    <row r="149" spans="1:10" ht="15.6" x14ac:dyDescent="0.25">
      <c r="A149" s="110"/>
      <c r="B149" s="107"/>
      <c r="C149" s="107"/>
      <c r="D149" s="107"/>
      <c r="E149" s="107"/>
      <c r="F149" s="107"/>
      <c r="G149" s="107"/>
      <c r="H149" s="107"/>
      <c r="I149" s="107"/>
      <c r="J149" s="107"/>
    </row>
    <row r="150" spans="1:10" ht="15.6" x14ac:dyDescent="0.25">
      <c r="A150" s="110"/>
      <c r="B150" s="107"/>
      <c r="C150" s="107"/>
      <c r="D150" s="107"/>
      <c r="E150" s="107"/>
      <c r="F150" s="107"/>
      <c r="G150" s="107"/>
      <c r="H150" s="107"/>
      <c r="I150" s="107"/>
      <c r="J150" s="107"/>
    </row>
    <row r="151" spans="1:10" ht="15.6" x14ac:dyDescent="0.25">
      <c r="A151" s="110"/>
      <c r="B151" s="107"/>
      <c r="C151" s="107"/>
      <c r="D151" s="107"/>
      <c r="E151" s="107"/>
      <c r="F151" s="107"/>
      <c r="G151" s="107"/>
      <c r="H151" s="107"/>
      <c r="I151" s="107"/>
      <c r="J151" s="107"/>
    </row>
    <row r="152" spans="1:10" ht="15.6" x14ac:dyDescent="0.25">
      <c r="A152" s="110"/>
      <c r="B152" s="107"/>
      <c r="C152" s="107"/>
      <c r="D152" s="107"/>
      <c r="E152" s="107"/>
      <c r="F152" s="107"/>
      <c r="G152" s="107"/>
      <c r="H152" s="107"/>
      <c r="I152" s="107"/>
      <c r="J152" s="107"/>
    </row>
    <row r="153" spans="1:10" ht="15" x14ac:dyDescent="0.25">
      <c r="B153" s="107"/>
      <c r="C153" s="107"/>
      <c r="D153" s="107"/>
      <c r="E153" s="107"/>
      <c r="F153" s="107"/>
      <c r="G153" s="107"/>
      <c r="H153" s="107"/>
      <c r="I153" s="107"/>
      <c r="J153" s="107"/>
    </row>
    <row r="154" spans="1:10" ht="15" x14ac:dyDescent="0.25">
      <c r="B154" s="107"/>
      <c r="C154" s="107"/>
      <c r="D154" s="107"/>
      <c r="E154" s="107"/>
      <c r="F154" s="107"/>
      <c r="G154" s="107"/>
      <c r="H154" s="107"/>
      <c r="I154" s="107"/>
      <c r="J154" s="107"/>
    </row>
    <row r="155" spans="1:10" ht="15" x14ac:dyDescent="0.25">
      <c r="B155" s="107"/>
      <c r="C155" s="107"/>
      <c r="D155" s="107"/>
      <c r="E155" s="107"/>
      <c r="F155" s="107"/>
      <c r="G155" s="107"/>
      <c r="H155" s="107"/>
      <c r="I155" s="107"/>
      <c r="J155" s="107"/>
    </row>
    <row r="156" spans="1:10" ht="15" x14ac:dyDescent="0.25">
      <c r="B156" s="107"/>
      <c r="C156" s="107"/>
      <c r="D156" s="107"/>
      <c r="E156" s="107"/>
      <c r="F156" s="107"/>
      <c r="G156" s="107"/>
      <c r="H156" s="107"/>
      <c r="I156" s="107"/>
      <c r="J156" s="107"/>
    </row>
    <row r="157" spans="1:10" ht="15" x14ac:dyDescent="0.25">
      <c r="B157" s="107"/>
      <c r="C157" s="107"/>
      <c r="D157" s="107"/>
      <c r="E157" s="107"/>
      <c r="F157" s="107"/>
      <c r="G157" s="107"/>
      <c r="H157" s="107"/>
      <c r="I157" s="107"/>
      <c r="J157" s="107"/>
    </row>
    <row r="158" spans="1:10" ht="15" x14ac:dyDescent="0.25">
      <c r="B158" s="107"/>
      <c r="C158" s="107"/>
      <c r="D158" s="107"/>
      <c r="E158" s="107"/>
      <c r="F158" s="107"/>
      <c r="G158" s="107"/>
      <c r="H158" s="107"/>
      <c r="I158" s="107"/>
      <c r="J158" s="107"/>
    </row>
    <row r="159" spans="1:10" ht="15" x14ac:dyDescent="0.25">
      <c r="B159" s="107"/>
      <c r="C159" s="107"/>
      <c r="D159" s="107"/>
      <c r="E159" s="107"/>
      <c r="F159" s="107"/>
      <c r="G159" s="107"/>
      <c r="H159" s="107"/>
      <c r="I159" s="107"/>
      <c r="J159" s="107"/>
    </row>
    <row r="160" spans="1:10" ht="15" x14ac:dyDescent="0.25">
      <c r="B160" s="107"/>
      <c r="C160" s="107"/>
      <c r="D160" s="107"/>
      <c r="E160" s="107"/>
      <c r="F160" s="107"/>
      <c r="G160" s="107"/>
      <c r="H160" s="107"/>
      <c r="I160" s="107"/>
      <c r="J160" s="107"/>
    </row>
    <row r="161" spans="2:10" ht="15" x14ac:dyDescent="0.25">
      <c r="B161" s="107"/>
      <c r="C161" s="107"/>
      <c r="D161" s="107"/>
      <c r="E161" s="107"/>
      <c r="F161" s="107"/>
      <c r="G161" s="107"/>
      <c r="H161" s="107"/>
      <c r="I161" s="107"/>
      <c r="J161" s="107"/>
    </row>
    <row r="162" spans="2:10" ht="15" x14ac:dyDescent="0.25">
      <c r="B162" s="107"/>
      <c r="C162" s="107"/>
      <c r="D162" s="107"/>
      <c r="E162" s="107"/>
      <c r="F162" s="107"/>
      <c r="G162" s="107"/>
      <c r="H162" s="107"/>
      <c r="I162" s="107"/>
      <c r="J162" s="107"/>
    </row>
    <row r="163" spans="2:10" ht="15" x14ac:dyDescent="0.25">
      <c r="B163" s="107"/>
      <c r="C163" s="107"/>
      <c r="D163" s="107"/>
      <c r="E163" s="107"/>
      <c r="F163" s="107"/>
      <c r="G163" s="107"/>
      <c r="H163" s="107"/>
      <c r="I163" s="107"/>
      <c r="J163" s="107"/>
    </row>
    <row r="164" spans="2:10" ht="15" x14ac:dyDescent="0.25">
      <c r="B164" s="107"/>
      <c r="C164" s="107"/>
      <c r="D164" s="107"/>
      <c r="E164" s="107"/>
      <c r="F164" s="107"/>
      <c r="G164" s="107"/>
      <c r="H164" s="107"/>
      <c r="I164" s="107"/>
      <c r="J164" s="107"/>
    </row>
    <row r="165" spans="2:10" ht="15" x14ac:dyDescent="0.25">
      <c r="B165" s="107"/>
      <c r="C165" s="107"/>
      <c r="D165" s="107"/>
      <c r="E165" s="107"/>
      <c r="F165" s="107"/>
      <c r="G165" s="107"/>
      <c r="H165" s="107"/>
      <c r="I165" s="107"/>
      <c r="J165" s="107"/>
    </row>
  </sheetData>
  <mergeCells count="12">
    <mergeCell ref="A4:A7"/>
    <mergeCell ref="A1:K1"/>
    <mergeCell ref="A32:A35"/>
    <mergeCell ref="B32:D32"/>
    <mergeCell ref="E32:G32"/>
    <mergeCell ref="H32:J32"/>
    <mergeCell ref="K32:K35"/>
    <mergeCell ref="B4:D4"/>
    <mergeCell ref="E4:G4"/>
    <mergeCell ref="H4:J4"/>
    <mergeCell ref="K4:K7"/>
    <mergeCell ref="A2:K2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</sheetPr>
  <dimension ref="A1:K135"/>
  <sheetViews>
    <sheetView rightToLeft="1" view="pageBreakPreview" zoomScale="90" zoomScaleNormal="60" zoomScaleSheetLayoutView="90" workbookViewId="0">
      <selection activeCell="M4" sqref="M4"/>
    </sheetView>
  </sheetViews>
  <sheetFormatPr defaultColWidth="9.109375" defaultRowHeight="13.2" x14ac:dyDescent="0.25"/>
  <cols>
    <col min="1" max="1" width="37.6640625" style="103" customWidth="1"/>
    <col min="2" max="7" width="9" style="103" customWidth="1"/>
    <col min="8" max="8" width="10.5546875" style="103" customWidth="1"/>
    <col min="9" max="9" width="11.33203125" style="103" customWidth="1"/>
    <col min="10" max="10" width="11.6640625" style="103" customWidth="1"/>
    <col min="11" max="11" width="41.33203125" style="103" customWidth="1"/>
    <col min="12" max="16384" width="9.109375" style="103"/>
  </cols>
  <sheetData>
    <row r="1" spans="1:11" ht="23.25" customHeight="1" x14ac:dyDescent="0.25">
      <c r="A1" s="702" t="s">
        <v>790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104" customFormat="1" ht="40.5" customHeight="1" x14ac:dyDescent="0.25">
      <c r="A2" s="700" t="s">
        <v>791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107" customFormat="1" ht="21" customHeight="1" thickBot="1" x14ac:dyDescent="0.3">
      <c r="A3" s="390" t="s">
        <v>639</v>
      </c>
      <c r="B3" s="382"/>
      <c r="C3" s="382"/>
      <c r="D3" s="382"/>
      <c r="E3" s="382"/>
      <c r="F3" s="382"/>
      <c r="G3" s="382"/>
      <c r="H3" s="382"/>
      <c r="I3" s="382"/>
      <c r="J3" s="382"/>
      <c r="K3" s="357" t="s">
        <v>640</v>
      </c>
    </row>
    <row r="4" spans="1:11" s="105" customFormat="1" ht="16.5" customHeight="1" thickTop="1" x14ac:dyDescent="0.25">
      <c r="A4" s="704" t="s">
        <v>14</v>
      </c>
      <c r="B4" s="704" t="s">
        <v>6</v>
      </c>
      <c r="C4" s="704"/>
      <c r="D4" s="704"/>
      <c r="E4" s="704" t="s">
        <v>7</v>
      </c>
      <c r="F4" s="704"/>
      <c r="G4" s="704"/>
      <c r="H4" s="704" t="s">
        <v>236</v>
      </c>
      <c r="I4" s="704"/>
      <c r="J4" s="704"/>
      <c r="K4" s="733" t="s">
        <v>164</v>
      </c>
    </row>
    <row r="5" spans="1:11" ht="16.5" customHeight="1" x14ac:dyDescent="0.25">
      <c r="A5" s="699"/>
      <c r="B5" s="381"/>
      <c r="C5" s="381" t="s">
        <v>448</v>
      </c>
      <c r="D5" s="381"/>
      <c r="E5" s="381"/>
      <c r="F5" s="381" t="s">
        <v>128</v>
      </c>
      <c r="G5" s="381"/>
      <c r="H5" s="381"/>
      <c r="I5" s="381" t="s">
        <v>129</v>
      </c>
      <c r="J5" s="381"/>
      <c r="K5" s="734"/>
    </row>
    <row r="6" spans="1:11" ht="16.5" customHeight="1" x14ac:dyDescent="0.25">
      <c r="A6" s="699"/>
      <c r="B6" s="387" t="s">
        <v>237</v>
      </c>
      <c r="C6" s="387" t="s">
        <v>270</v>
      </c>
      <c r="D6" s="382" t="s">
        <v>243</v>
      </c>
      <c r="E6" s="387" t="s">
        <v>237</v>
      </c>
      <c r="F6" s="387" t="s">
        <v>270</v>
      </c>
      <c r="G6" s="382" t="s">
        <v>243</v>
      </c>
      <c r="H6" s="387" t="s">
        <v>237</v>
      </c>
      <c r="I6" s="387" t="s">
        <v>270</v>
      </c>
      <c r="J6" s="382" t="s">
        <v>243</v>
      </c>
      <c r="K6" s="734"/>
    </row>
    <row r="7" spans="1:11" ht="16.5" customHeight="1" thickBot="1" x14ac:dyDescent="0.3">
      <c r="A7" s="713"/>
      <c r="B7" s="383" t="s">
        <v>240</v>
      </c>
      <c r="C7" s="383" t="s">
        <v>241</v>
      </c>
      <c r="D7" s="383" t="s">
        <v>242</v>
      </c>
      <c r="E7" s="383" t="s">
        <v>240</v>
      </c>
      <c r="F7" s="383" t="s">
        <v>241</v>
      </c>
      <c r="G7" s="383" t="s">
        <v>242</v>
      </c>
      <c r="H7" s="383" t="s">
        <v>240</v>
      </c>
      <c r="I7" s="383" t="s">
        <v>241</v>
      </c>
      <c r="J7" s="383" t="s">
        <v>242</v>
      </c>
      <c r="K7" s="735"/>
    </row>
    <row r="8" spans="1:11" ht="30" customHeight="1" x14ac:dyDescent="0.25">
      <c r="A8" s="106" t="s">
        <v>9</v>
      </c>
      <c r="B8" s="107"/>
      <c r="C8" s="107"/>
      <c r="D8" s="107"/>
      <c r="E8" s="107"/>
      <c r="F8" s="107"/>
      <c r="G8" s="107"/>
      <c r="H8" s="107"/>
      <c r="I8" s="107"/>
      <c r="J8" s="107"/>
      <c r="K8" s="394" t="s">
        <v>165</v>
      </c>
    </row>
    <row r="9" spans="1:11" ht="30" customHeight="1" x14ac:dyDescent="0.25">
      <c r="A9" s="395" t="s">
        <v>513</v>
      </c>
      <c r="B9" s="395">
        <v>39</v>
      </c>
      <c r="C9" s="395">
        <v>31</v>
      </c>
      <c r="D9" s="395">
        <v>70</v>
      </c>
      <c r="E9" s="395">
        <v>0</v>
      </c>
      <c r="F9" s="395">
        <v>0</v>
      </c>
      <c r="G9" s="395">
        <v>0</v>
      </c>
      <c r="H9" s="395">
        <f>SUM(B9,E9)</f>
        <v>39</v>
      </c>
      <c r="I9" s="395">
        <f t="shared" ref="I9:J9" si="0">SUM(C9,F9)</f>
        <v>31</v>
      </c>
      <c r="J9" s="395">
        <f t="shared" si="0"/>
        <v>70</v>
      </c>
      <c r="K9" s="147" t="s">
        <v>524</v>
      </c>
    </row>
    <row r="10" spans="1:11" ht="30" customHeight="1" thickBot="1" x14ac:dyDescent="0.3">
      <c r="A10" s="436" t="s">
        <v>11</v>
      </c>
      <c r="B10" s="436">
        <f>SUM(B9)</f>
        <v>39</v>
      </c>
      <c r="C10" s="436">
        <f t="shared" ref="C10:D10" si="1">SUM(C9)</f>
        <v>31</v>
      </c>
      <c r="D10" s="436">
        <f t="shared" si="1"/>
        <v>70</v>
      </c>
      <c r="E10" s="395">
        <v>0</v>
      </c>
      <c r="F10" s="395">
        <v>0</v>
      </c>
      <c r="G10" s="395">
        <v>0</v>
      </c>
      <c r="H10" s="436">
        <f t="shared" ref="H10:J10" si="2">SUM(H9:H9)</f>
        <v>39</v>
      </c>
      <c r="I10" s="436">
        <f t="shared" si="2"/>
        <v>31</v>
      </c>
      <c r="J10" s="436">
        <f t="shared" si="2"/>
        <v>70</v>
      </c>
      <c r="K10" s="417" t="s">
        <v>162</v>
      </c>
    </row>
    <row r="11" spans="1:11" ht="30" customHeight="1" thickBot="1" x14ac:dyDescent="0.3">
      <c r="A11" s="285" t="s">
        <v>78</v>
      </c>
      <c r="B11" s="112">
        <f>SUM(B10)</f>
        <v>39</v>
      </c>
      <c r="C11" s="112">
        <f t="shared" ref="C11:J11" si="3">SUM(C10)</f>
        <v>31</v>
      </c>
      <c r="D11" s="112">
        <f t="shared" si="3"/>
        <v>70</v>
      </c>
      <c r="E11" s="112">
        <v>0</v>
      </c>
      <c r="F11" s="112">
        <v>0</v>
      </c>
      <c r="G11" s="112">
        <v>0</v>
      </c>
      <c r="H11" s="112">
        <f t="shared" si="3"/>
        <v>39</v>
      </c>
      <c r="I11" s="112">
        <f t="shared" si="3"/>
        <v>31</v>
      </c>
      <c r="J11" s="112">
        <f t="shared" si="3"/>
        <v>70</v>
      </c>
      <c r="K11" s="432" t="s">
        <v>525</v>
      </c>
    </row>
    <row r="12" spans="1:11" ht="37.5" customHeight="1" thickTop="1" x14ac:dyDescent="0.25">
      <c r="A12" s="110"/>
      <c r="B12" s="109"/>
      <c r="C12" s="109"/>
      <c r="D12" s="109"/>
      <c r="E12" s="109"/>
      <c r="F12" s="109"/>
      <c r="G12" s="109"/>
      <c r="H12" s="109"/>
      <c r="I12" s="109"/>
      <c r="J12" s="109"/>
      <c r="K12" s="107"/>
    </row>
    <row r="13" spans="1:11" ht="20.100000000000001" customHeight="1" x14ac:dyDescent="0.25">
      <c r="A13" s="110"/>
      <c r="B13" s="109"/>
      <c r="C13" s="109"/>
      <c r="D13" s="109"/>
      <c r="E13" s="109"/>
      <c r="F13" s="109"/>
      <c r="G13" s="109"/>
      <c r="H13" s="109"/>
      <c r="I13" s="109"/>
      <c r="J13" s="109"/>
      <c r="K13" s="107"/>
    </row>
    <row r="14" spans="1:11" ht="20.100000000000001" customHeight="1" x14ac:dyDescent="0.25">
      <c r="A14" s="110"/>
      <c r="B14" s="109"/>
      <c r="C14" s="109"/>
      <c r="D14" s="109"/>
      <c r="E14" s="109"/>
      <c r="F14" s="109"/>
      <c r="G14" s="109"/>
      <c r="H14" s="109"/>
      <c r="I14" s="109"/>
      <c r="J14" s="109"/>
      <c r="K14" s="107"/>
    </row>
    <row r="15" spans="1:11" ht="20.100000000000001" customHeight="1" x14ac:dyDescent="0.25">
      <c r="A15" s="110"/>
      <c r="B15" s="109"/>
      <c r="C15" s="109"/>
      <c r="D15" s="109"/>
      <c r="E15" s="109"/>
      <c r="F15" s="109"/>
      <c r="G15" s="109"/>
      <c r="H15" s="424"/>
      <c r="I15" s="109"/>
      <c r="J15" s="109"/>
      <c r="K15" s="107"/>
    </row>
    <row r="16" spans="1:11" ht="20.100000000000001" customHeight="1" x14ac:dyDescent="0.25">
      <c r="A16" s="110"/>
      <c r="B16" s="109"/>
      <c r="C16" s="109"/>
      <c r="D16" s="109"/>
      <c r="E16" s="109"/>
      <c r="F16" s="109"/>
      <c r="G16" s="109"/>
      <c r="H16" s="109"/>
      <c r="I16" s="109"/>
      <c r="J16" s="109"/>
      <c r="K16" s="107"/>
    </row>
    <row r="17" spans="1:11" ht="20.100000000000001" customHeight="1" x14ac:dyDescent="0.25">
      <c r="A17" s="110"/>
      <c r="B17" s="109"/>
      <c r="C17" s="109"/>
      <c r="D17" s="109"/>
      <c r="E17" s="109"/>
      <c r="F17" s="109"/>
      <c r="G17" s="109"/>
      <c r="H17" s="109"/>
      <c r="I17" s="109"/>
      <c r="J17" s="109"/>
      <c r="K17" s="107"/>
    </row>
    <row r="18" spans="1:11" ht="20.100000000000001" customHeight="1" x14ac:dyDescent="0.25">
      <c r="A18" s="110"/>
      <c r="B18" s="109"/>
      <c r="C18" s="109"/>
      <c r="D18" s="109"/>
      <c r="E18" s="109"/>
      <c r="F18" s="109"/>
      <c r="G18" s="109"/>
      <c r="H18" s="109"/>
      <c r="I18" s="109"/>
      <c r="J18" s="109"/>
      <c r="K18" s="107"/>
    </row>
    <row r="19" spans="1:11" ht="20.100000000000001" customHeight="1" x14ac:dyDescent="0.25">
      <c r="A19" s="110"/>
      <c r="B19" s="109"/>
      <c r="C19" s="109"/>
      <c r="D19" s="109"/>
      <c r="E19" s="109"/>
      <c r="F19" s="109"/>
      <c r="G19" s="109"/>
      <c r="H19" s="109"/>
      <c r="I19" s="109"/>
      <c r="J19" s="109"/>
      <c r="K19" s="107"/>
    </row>
    <row r="20" spans="1:11" ht="20.100000000000001" customHeight="1" x14ac:dyDescent="0.25">
      <c r="A20" s="110"/>
      <c r="B20" s="109"/>
      <c r="C20" s="109"/>
      <c r="D20" s="109"/>
      <c r="E20" s="109"/>
      <c r="F20" s="109"/>
      <c r="G20" s="109"/>
      <c r="H20" s="109"/>
      <c r="I20" s="109"/>
      <c r="J20" s="109"/>
      <c r="K20" s="107"/>
    </row>
    <row r="21" spans="1:11" ht="20.100000000000001" customHeight="1" x14ac:dyDescent="0.25">
      <c r="A21" s="110"/>
      <c r="B21" s="109"/>
      <c r="C21" s="109"/>
      <c r="D21" s="109"/>
      <c r="E21" s="109"/>
      <c r="F21" s="109"/>
      <c r="G21" s="109"/>
      <c r="H21" s="109"/>
      <c r="I21" s="109"/>
      <c r="J21" s="109"/>
      <c r="K21" s="107"/>
    </row>
    <row r="22" spans="1:11" ht="20.100000000000001" customHeight="1" x14ac:dyDescent="0.25">
      <c r="A22" s="110"/>
      <c r="B22" s="109"/>
      <c r="C22" s="109"/>
      <c r="D22" s="109"/>
      <c r="E22" s="109"/>
      <c r="F22" s="109"/>
      <c r="G22" s="109"/>
      <c r="H22" s="109"/>
      <c r="I22" s="109"/>
      <c r="J22" s="109"/>
      <c r="K22" s="107"/>
    </row>
    <row r="23" spans="1:11" ht="20.100000000000001" customHeight="1" x14ac:dyDescent="0.25">
      <c r="A23" s="110"/>
      <c r="B23" s="109"/>
      <c r="C23" s="109"/>
      <c r="D23" s="109"/>
      <c r="E23" s="109"/>
      <c r="F23" s="109"/>
      <c r="G23" s="109"/>
      <c r="H23" s="109"/>
      <c r="I23" s="109"/>
      <c r="J23" s="109"/>
      <c r="K23" s="107"/>
    </row>
    <row r="24" spans="1:11" ht="20.100000000000001" customHeight="1" x14ac:dyDescent="0.25">
      <c r="A24" s="110"/>
      <c r="B24" s="109"/>
      <c r="C24" s="109"/>
      <c r="D24" s="109"/>
      <c r="E24" s="109"/>
      <c r="F24" s="109"/>
      <c r="G24" s="109"/>
      <c r="H24" s="109"/>
      <c r="I24" s="109"/>
      <c r="J24" s="109"/>
      <c r="K24" s="107"/>
    </row>
    <row r="25" spans="1:11" ht="20.100000000000001" customHeight="1" x14ac:dyDescent="0.25">
      <c r="A25" s="110"/>
      <c r="B25" s="109"/>
      <c r="C25" s="109"/>
      <c r="D25" s="109"/>
      <c r="E25" s="109"/>
      <c r="F25" s="109"/>
      <c r="G25" s="109"/>
      <c r="H25" s="109"/>
      <c r="I25" s="109"/>
      <c r="J25" s="109"/>
      <c r="K25" s="107"/>
    </row>
    <row r="26" spans="1:11" ht="20.100000000000001" customHeight="1" x14ac:dyDescent="0.25">
      <c r="A26" s="110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ht="20.100000000000001" customHeight="1" x14ac:dyDescent="0.25">
      <c r="A27" s="110"/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1" ht="15.6" x14ac:dyDescent="0.25">
      <c r="A28" s="110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1" ht="15.6" x14ac:dyDescent="0.25">
      <c r="A29" s="110"/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1" ht="15.6" x14ac:dyDescent="0.25">
      <c r="A30" s="110"/>
      <c r="B30" s="107"/>
      <c r="C30" s="107"/>
      <c r="D30" s="107"/>
      <c r="E30" s="107" t="s">
        <v>270</v>
      </c>
      <c r="F30" s="107"/>
      <c r="G30" s="107"/>
      <c r="H30" s="107"/>
      <c r="I30" s="107"/>
      <c r="J30" s="107"/>
      <c r="K30" s="107"/>
    </row>
    <row r="31" spans="1:11" ht="15.6" x14ac:dyDescent="0.25">
      <c r="A31" s="110"/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1" ht="15.6" x14ac:dyDescent="0.25">
      <c r="A32" s="110"/>
      <c r="B32" s="107"/>
      <c r="C32" s="107"/>
      <c r="D32" s="107"/>
      <c r="E32" s="107"/>
      <c r="F32" s="107"/>
      <c r="G32" s="107"/>
      <c r="H32" s="107"/>
      <c r="I32" s="107"/>
      <c r="J32" s="107"/>
    </row>
    <row r="33" spans="1:10" ht="15.6" x14ac:dyDescent="0.25">
      <c r="A33" s="110"/>
      <c r="B33" s="107"/>
      <c r="C33" s="107"/>
      <c r="D33" s="107"/>
      <c r="E33" s="107"/>
      <c r="F33" s="107"/>
      <c r="G33" s="107"/>
      <c r="H33" s="107"/>
      <c r="I33" s="107"/>
      <c r="J33" s="107"/>
    </row>
    <row r="34" spans="1:10" ht="15.6" x14ac:dyDescent="0.25">
      <c r="A34" s="110"/>
      <c r="B34" s="107"/>
      <c r="C34" s="107"/>
      <c r="D34" s="107"/>
      <c r="E34" s="107"/>
      <c r="F34" s="107"/>
      <c r="G34" s="107"/>
      <c r="H34" s="107"/>
      <c r="I34" s="107"/>
      <c r="J34" s="107"/>
    </row>
    <row r="35" spans="1:10" ht="15.6" x14ac:dyDescent="0.25">
      <c r="A35" s="110"/>
      <c r="B35" s="107"/>
      <c r="C35" s="107"/>
      <c r="D35" s="107"/>
      <c r="E35" s="107"/>
      <c r="F35" s="107"/>
      <c r="G35" s="107"/>
      <c r="H35" s="107"/>
      <c r="I35" s="107"/>
      <c r="J35" s="107"/>
    </row>
    <row r="36" spans="1:10" ht="15.6" x14ac:dyDescent="0.25">
      <c r="A36" s="110"/>
      <c r="B36" s="107"/>
      <c r="C36" s="107"/>
      <c r="D36" s="107"/>
      <c r="E36" s="107"/>
      <c r="F36" s="107"/>
      <c r="G36" s="107"/>
      <c r="H36" s="107"/>
      <c r="I36" s="107"/>
      <c r="J36" s="107"/>
    </row>
    <row r="37" spans="1:10" ht="15.6" x14ac:dyDescent="0.25">
      <c r="A37" s="110"/>
      <c r="B37" s="107"/>
      <c r="C37" s="107"/>
      <c r="D37" s="107"/>
      <c r="E37" s="107"/>
      <c r="F37" s="107"/>
      <c r="G37" s="107"/>
      <c r="H37" s="107"/>
      <c r="I37" s="107"/>
      <c r="J37" s="107"/>
    </row>
    <row r="38" spans="1:10" ht="15.6" x14ac:dyDescent="0.25">
      <c r="A38" s="110"/>
      <c r="B38" s="107"/>
      <c r="C38" s="107"/>
      <c r="D38" s="107"/>
      <c r="E38" s="107"/>
      <c r="F38" s="107"/>
      <c r="G38" s="107"/>
      <c r="H38" s="107"/>
      <c r="I38" s="107"/>
      <c r="J38" s="107"/>
    </row>
    <row r="39" spans="1:10" ht="15.6" x14ac:dyDescent="0.25">
      <c r="A39" s="110"/>
      <c r="B39" s="107"/>
      <c r="C39" s="107"/>
      <c r="D39" s="107"/>
      <c r="E39" s="107"/>
      <c r="F39" s="107"/>
      <c r="G39" s="107"/>
      <c r="H39" s="107"/>
      <c r="I39" s="107"/>
      <c r="J39" s="107"/>
    </row>
    <row r="40" spans="1:10" ht="15.6" x14ac:dyDescent="0.25">
      <c r="A40" s="110"/>
      <c r="B40" s="107"/>
      <c r="C40" s="107"/>
      <c r="D40" s="107"/>
      <c r="E40" s="107"/>
      <c r="F40" s="107"/>
      <c r="G40" s="107"/>
      <c r="H40" s="107"/>
      <c r="I40" s="107"/>
      <c r="J40" s="107"/>
    </row>
    <row r="41" spans="1:10" ht="15.6" x14ac:dyDescent="0.25">
      <c r="A41" s="110"/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ht="15.6" x14ac:dyDescent="0.25">
      <c r="A42" s="110"/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ht="15.6" x14ac:dyDescent="0.25">
      <c r="A43" s="110"/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10" ht="15.6" x14ac:dyDescent="0.25">
      <c r="A44" s="110"/>
      <c r="B44" s="107"/>
      <c r="C44" s="107"/>
      <c r="D44" s="107"/>
      <c r="E44" s="107"/>
      <c r="F44" s="107"/>
      <c r="G44" s="107"/>
      <c r="H44" s="107"/>
      <c r="I44" s="107"/>
      <c r="J44" s="107"/>
    </row>
    <row r="45" spans="1:10" ht="15.6" x14ac:dyDescent="0.25">
      <c r="A45" s="110"/>
      <c r="B45" s="107"/>
      <c r="C45" s="107"/>
      <c r="D45" s="107"/>
      <c r="E45" s="107"/>
      <c r="F45" s="107"/>
      <c r="G45" s="107"/>
      <c r="H45" s="107"/>
      <c r="I45" s="107"/>
      <c r="J45" s="107"/>
    </row>
    <row r="46" spans="1:10" ht="15.6" x14ac:dyDescent="0.25">
      <c r="A46" s="110"/>
      <c r="B46" s="107"/>
      <c r="C46" s="107"/>
      <c r="D46" s="107"/>
      <c r="E46" s="107"/>
      <c r="F46" s="107"/>
      <c r="G46" s="107"/>
      <c r="H46" s="107"/>
      <c r="I46" s="107"/>
      <c r="J46" s="107"/>
    </row>
    <row r="47" spans="1:10" ht="15.6" x14ac:dyDescent="0.25">
      <c r="A47" s="110"/>
      <c r="B47" s="107"/>
      <c r="C47" s="107"/>
      <c r="D47" s="107"/>
      <c r="E47" s="107"/>
      <c r="F47" s="107"/>
      <c r="G47" s="107"/>
      <c r="H47" s="107"/>
      <c r="I47" s="107"/>
      <c r="J47" s="107"/>
    </row>
    <row r="48" spans="1:10" ht="15.6" x14ac:dyDescent="0.25">
      <c r="A48" s="110"/>
      <c r="B48" s="107"/>
      <c r="C48" s="107"/>
      <c r="D48" s="107"/>
      <c r="E48" s="107"/>
      <c r="F48" s="107"/>
      <c r="G48" s="107"/>
      <c r="H48" s="107"/>
      <c r="I48" s="107"/>
      <c r="J48" s="107"/>
    </row>
    <row r="49" spans="1:10" ht="15.6" x14ac:dyDescent="0.25">
      <c r="A49" s="110"/>
      <c r="B49" s="107"/>
      <c r="C49" s="107"/>
      <c r="D49" s="107"/>
      <c r="E49" s="107"/>
      <c r="F49" s="107"/>
      <c r="G49" s="107"/>
      <c r="H49" s="107"/>
      <c r="I49" s="107"/>
      <c r="J49" s="107"/>
    </row>
    <row r="50" spans="1:10" ht="15.6" x14ac:dyDescent="0.25">
      <c r="A50" s="110"/>
      <c r="B50" s="107"/>
      <c r="C50" s="107"/>
      <c r="D50" s="107"/>
      <c r="E50" s="107"/>
      <c r="F50" s="107"/>
      <c r="G50" s="107"/>
      <c r="H50" s="107"/>
      <c r="I50" s="107"/>
      <c r="J50" s="107"/>
    </row>
    <row r="51" spans="1:10" ht="15.6" x14ac:dyDescent="0.25">
      <c r="A51" s="110"/>
      <c r="B51" s="107"/>
      <c r="C51" s="107"/>
      <c r="D51" s="107"/>
      <c r="E51" s="107"/>
      <c r="F51" s="107"/>
      <c r="G51" s="107"/>
      <c r="H51" s="107"/>
      <c r="I51" s="107"/>
      <c r="J51" s="107"/>
    </row>
    <row r="52" spans="1:10" ht="15.6" x14ac:dyDescent="0.25">
      <c r="A52" s="110"/>
      <c r="B52" s="107"/>
      <c r="C52" s="107"/>
      <c r="D52" s="107"/>
      <c r="E52" s="107"/>
      <c r="F52" s="107"/>
      <c r="G52" s="107"/>
      <c r="H52" s="107"/>
      <c r="I52" s="107"/>
      <c r="J52" s="107"/>
    </row>
    <row r="53" spans="1:10" ht="15.6" x14ac:dyDescent="0.25">
      <c r="A53" s="110"/>
      <c r="B53" s="107"/>
      <c r="C53" s="107"/>
      <c r="D53" s="107"/>
      <c r="E53" s="107"/>
      <c r="F53" s="107"/>
      <c r="G53" s="107"/>
      <c r="H53" s="107"/>
      <c r="I53" s="107"/>
      <c r="J53" s="107"/>
    </row>
    <row r="54" spans="1:10" ht="15.6" x14ac:dyDescent="0.25">
      <c r="A54" s="110"/>
      <c r="B54" s="107"/>
      <c r="C54" s="107"/>
      <c r="D54" s="107"/>
      <c r="E54" s="107"/>
      <c r="F54" s="107"/>
      <c r="G54" s="107"/>
      <c r="H54" s="107"/>
      <c r="I54" s="107"/>
      <c r="J54" s="107"/>
    </row>
    <row r="55" spans="1:10" ht="15.6" x14ac:dyDescent="0.25">
      <c r="A55" s="110"/>
      <c r="B55" s="107"/>
      <c r="C55" s="107"/>
      <c r="D55" s="107"/>
      <c r="E55" s="107"/>
      <c r="F55" s="107"/>
      <c r="G55" s="107"/>
      <c r="H55" s="107"/>
      <c r="I55" s="107"/>
      <c r="J55" s="107"/>
    </row>
    <row r="56" spans="1:10" ht="15.6" x14ac:dyDescent="0.25">
      <c r="A56" s="110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0" ht="15.6" x14ac:dyDescent="0.25">
      <c r="A57" s="110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0" ht="15.6" x14ac:dyDescent="0.25">
      <c r="A58" s="110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0" ht="15.6" x14ac:dyDescent="0.25">
      <c r="A59" s="110"/>
      <c r="B59" s="107"/>
      <c r="C59" s="107"/>
      <c r="D59" s="107"/>
      <c r="E59" s="107"/>
      <c r="F59" s="107"/>
      <c r="G59" s="107"/>
      <c r="H59" s="107"/>
      <c r="I59" s="107"/>
      <c r="J59" s="107"/>
    </row>
    <row r="60" spans="1:10" ht="15.6" x14ac:dyDescent="0.25">
      <c r="A60" s="110"/>
      <c r="B60" s="107"/>
      <c r="C60" s="107"/>
      <c r="D60" s="107"/>
      <c r="E60" s="107"/>
      <c r="F60" s="107"/>
      <c r="G60" s="107"/>
      <c r="H60" s="107"/>
      <c r="I60" s="107"/>
      <c r="J60" s="107"/>
    </row>
    <row r="61" spans="1:10" ht="15.6" x14ac:dyDescent="0.25">
      <c r="A61" s="110"/>
      <c r="B61" s="107"/>
      <c r="C61" s="107"/>
      <c r="D61" s="107"/>
      <c r="E61" s="107"/>
      <c r="F61" s="107"/>
      <c r="G61" s="107"/>
      <c r="H61" s="107"/>
      <c r="I61" s="107"/>
      <c r="J61" s="107"/>
    </row>
    <row r="62" spans="1:10" ht="15.6" x14ac:dyDescent="0.25">
      <c r="A62" s="110"/>
      <c r="B62" s="107"/>
      <c r="C62" s="107"/>
      <c r="D62" s="107"/>
      <c r="E62" s="107"/>
      <c r="F62" s="107"/>
      <c r="G62" s="107"/>
      <c r="H62" s="107"/>
      <c r="I62" s="107"/>
      <c r="J62" s="107"/>
    </row>
    <row r="63" spans="1:10" ht="15.6" x14ac:dyDescent="0.25">
      <c r="A63" s="110"/>
      <c r="B63" s="107"/>
      <c r="C63" s="107"/>
      <c r="D63" s="107"/>
      <c r="E63" s="107"/>
      <c r="F63" s="107"/>
      <c r="G63" s="107"/>
      <c r="H63" s="107"/>
      <c r="I63" s="107"/>
      <c r="J63" s="107"/>
    </row>
    <row r="64" spans="1:10" ht="15.6" x14ac:dyDescent="0.25">
      <c r="A64" s="110"/>
      <c r="B64" s="107"/>
      <c r="C64" s="107"/>
      <c r="D64" s="107"/>
      <c r="E64" s="107"/>
      <c r="F64" s="107"/>
      <c r="G64" s="107"/>
      <c r="H64" s="107"/>
      <c r="I64" s="107"/>
      <c r="J64" s="107"/>
    </row>
    <row r="65" spans="1:10" ht="15.6" x14ac:dyDescent="0.25">
      <c r="A65" s="110"/>
      <c r="B65" s="107"/>
      <c r="C65" s="107"/>
      <c r="D65" s="107"/>
      <c r="E65" s="107"/>
      <c r="F65" s="107"/>
      <c r="G65" s="107"/>
      <c r="H65" s="107"/>
      <c r="I65" s="107"/>
      <c r="J65" s="107"/>
    </row>
    <row r="66" spans="1:10" ht="15.6" x14ac:dyDescent="0.25">
      <c r="A66" s="110"/>
      <c r="B66" s="107"/>
      <c r="C66" s="107"/>
      <c r="D66" s="107"/>
      <c r="E66" s="107"/>
      <c r="F66" s="107"/>
      <c r="G66" s="107"/>
      <c r="H66" s="107"/>
      <c r="I66" s="107"/>
      <c r="J66" s="107"/>
    </row>
    <row r="67" spans="1:10" ht="15.6" x14ac:dyDescent="0.25">
      <c r="A67" s="110"/>
      <c r="B67" s="107"/>
      <c r="C67" s="107"/>
      <c r="D67" s="107"/>
      <c r="E67" s="107"/>
      <c r="F67" s="107"/>
      <c r="G67" s="107"/>
      <c r="H67" s="107"/>
      <c r="I67" s="107"/>
      <c r="J67" s="107"/>
    </row>
    <row r="68" spans="1:10" ht="15.6" x14ac:dyDescent="0.25">
      <c r="A68" s="110"/>
      <c r="B68" s="107"/>
      <c r="C68" s="107"/>
      <c r="D68" s="107"/>
      <c r="E68" s="107"/>
      <c r="F68" s="107"/>
      <c r="G68" s="107"/>
      <c r="H68" s="107"/>
      <c r="I68" s="107"/>
      <c r="J68" s="107"/>
    </row>
    <row r="69" spans="1:10" ht="15.6" x14ac:dyDescent="0.25">
      <c r="A69" s="110"/>
      <c r="B69" s="107"/>
      <c r="C69" s="107"/>
      <c r="D69" s="107"/>
      <c r="E69" s="107"/>
      <c r="F69" s="107"/>
      <c r="G69" s="107"/>
      <c r="H69" s="107"/>
      <c r="I69" s="107"/>
      <c r="J69" s="107"/>
    </row>
    <row r="70" spans="1:10" ht="15.6" x14ac:dyDescent="0.25">
      <c r="A70" s="110"/>
      <c r="B70" s="107"/>
      <c r="C70" s="107"/>
      <c r="D70" s="107"/>
      <c r="E70" s="107"/>
      <c r="F70" s="107"/>
      <c r="G70" s="107"/>
      <c r="H70" s="107"/>
      <c r="I70" s="107"/>
      <c r="J70" s="107"/>
    </row>
    <row r="71" spans="1:10" ht="15.6" x14ac:dyDescent="0.25">
      <c r="A71" s="110"/>
      <c r="B71" s="107"/>
      <c r="C71" s="107"/>
      <c r="D71" s="107"/>
      <c r="E71" s="107"/>
      <c r="F71" s="107"/>
      <c r="G71" s="107"/>
      <c r="H71" s="107"/>
      <c r="I71" s="107"/>
      <c r="J71" s="107"/>
    </row>
    <row r="72" spans="1:10" ht="15.6" x14ac:dyDescent="0.25">
      <c r="A72" s="110"/>
      <c r="B72" s="107"/>
      <c r="C72" s="107"/>
      <c r="D72" s="107"/>
      <c r="E72" s="107"/>
      <c r="F72" s="107"/>
      <c r="G72" s="107"/>
      <c r="H72" s="107"/>
      <c r="I72" s="107"/>
      <c r="J72" s="107"/>
    </row>
    <row r="73" spans="1:10" ht="15.6" x14ac:dyDescent="0.25">
      <c r="A73" s="110"/>
      <c r="B73" s="107"/>
      <c r="C73" s="107"/>
      <c r="D73" s="107"/>
      <c r="E73" s="107"/>
      <c r="F73" s="107"/>
      <c r="G73" s="107"/>
      <c r="H73" s="107"/>
      <c r="I73" s="107"/>
      <c r="J73" s="107"/>
    </row>
    <row r="74" spans="1:10" ht="15.6" x14ac:dyDescent="0.25">
      <c r="A74" s="110"/>
      <c r="B74" s="107"/>
      <c r="C74" s="107"/>
      <c r="D74" s="107"/>
      <c r="E74" s="107"/>
      <c r="F74" s="107"/>
      <c r="G74" s="107"/>
      <c r="H74" s="107"/>
      <c r="I74" s="107"/>
      <c r="J74" s="107"/>
    </row>
    <row r="75" spans="1:10" ht="15.6" x14ac:dyDescent="0.25">
      <c r="A75" s="110"/>
      <c r="B75" s="107"/>
      <c r="C75" s="107"/>
      <c r="D75" s="107"/>
      <c r="E75" s="107"/>
      <c r="F75" s="107"/>
      <c r="G75" s="107"/>
      <c r="H75" s="107"/>
      <c r="I75" s="107"/>
      <c r="J75" s="107"/>
    </row>
    <row r="76" spans="1:10" ht="15.6" x14ac:dyDescent="0.25">
      <c r="A76" s="110"/>
      <c r="B76" s="107"/>
      <c r="C76" s="107"/>
      <c r="D76" s="107"/>
      <c r="E76" s="107"/>
      <c r="F76" s="107"/>
      <c r="G76" s="107"/>
      <c r="H76" s="107"/>
      <c r="I76" s="107"/>
      <c r="J76" s="107"/>
    </row>
    <row r="77" spans="1:10" ht="15.6" x14ac:dyDescent="0.25">
      <c r="A77" s="110"/>
      <c r="B77" s="107"/>
      <c r="C77" s="107"/>
      <c r="D77" s="107"/>
      <c r="E77" s="107"/>
      <c r="F77" s="107"/>
      <c r="G77" s="107"/>
      <c r="H77" s="107"/>
      <c r="I77" s="107"/>
      <c r="J77" s="107"/>
    </row>
    <row r="78" spans="1:10" ht="15.6" x14ac:dyDescent="0.25">
      <c r="A78" s="110"/>
      <c r="B78" s="107"/>
      <c r="C78" s="107"/>
      <c r="D78" s="107"/>
      <c r="E78" s="107"/>
      <c r="F78" s="107"/>
      <c r="G78" s="107"/>
      <c r="H78" s="107"/>
      <c r="I78" s="107"/>
      <c r="J78" s="107"/>
    </row>
    <row r="79" spans="1:10" ht="15.6" x14ac:dyDescent="0.25">
      <c r="A79" s="110"/>
      <c r="B79" s="107"/>
      <c r="C79" s="107"/>
      <c r="D79" s="107"/>
      <c r="E79" s="107"/>
      <c r="F79" s="107"/>
      <c r="G79" s="107"/>
      <c r="H79" s="107"/>
      <c r="I79" s="107"/>
      <c r="J79" s="107"/>
    </row>
    <row r="80" spans="1:10" ht="15.6" x14ac:dyDescent="0.25">
      <c r="A80" s="110"/>
      <c r="B80" s="107"/>
      <c r="C80" s="107"/>
      <c r="D80" s="107"/>
      <c r="E80" s="107"/>
      <c r="F80" s="107"/>
      <c r="G80" s="107"/>
      <c r="H80" s="107"/>
      <c r="I80" s="107"/>
      <c r="J80" s="107"/>
    </row>
    <row r="81" spans="1:10" ht="15.6" x14ac:dyDescent="0.25">
      <c r="A81" s="110"/>
      <c r="B81" s="107"/>
      <c r="C81" s="107"/>
      <c r="D81" s="107"/>
      <c r="E81" s="107"/>
      <c r="F81" s="107"/>
      <c r="G81" s="107"/>
      <c r="H81" s="107"/>
      <c r="I81" s="107"/>
      <c r="J81" s="107"/>
    </row>
    <row r="82" spans="1:10" ht="15.6" x14ac:dyDescent="0.25">
      <c r="A82" s="110"/>
      <c r="B82" s="107"/>
      <c r="C82" s="107"/>
      <c r="D82" s="107"/>
      <c r="E82" s="107"/>
      <c r="F82" s="107"/>
      <c r="G82" s="107"/>
      <c r="H82" s="107"/>
      <c r="I82" s="107"/>
      <c r="J82" s="107"/>
    </row>
    <row r="83" spans="1:10" ht="15.6" x14ac:dyDescent="0.25">
      <c r="A83" s="110"/>
      <c r="B83" s="107"/>
      <c r="C83" s="107"/>
      <c r="D83" s="107"/>
      <c r="E83" s="107"/>
      <c r="F83" s="107"/>
      <c r="G83" s="107"/>
      <c r="H83" s="107"/>
      <c r="I83" s="107"/>
      <c r="J83" s="107"/>
    </row>
    <row r="84" spans="1:10" ht="15.6" x14ac:dyDescent="0.25">
      <c r="A84" s="110"/>
      <c r="B84" s="107"/>
      <c r="C84" s="107"/>
      <c r="D84" s="107"/>
      <c r="E84" s="107"/>
      <c r="F84" s="107"/>
      <c r="G84" s="107"/>
      <c r="H84" s="107"/>
      <c r="I84" s="107"/>
      <c r="J84" s="107"/>
    </row>
    <row r="85" spans="1:10" ht="15.6" x14ac:dyDescent="0.25">
      <c r="A85" s="110"/>
      <c r="B85" s="107"/>
      <c r="C85" s="107"/>
      <c r="D85" s="107"/>
      <c r="E85" s="107"/>
      <c r="F85" s="107"/>
      <c r="G85" s="107"/>
      <c r="H85" s="107"/>
      <c r="I85" s="107"/>
      <c r="J85" s="107"/>
    </row>
    <row r="86" spans="1:10" ht="15.6" x14ac:dyDescent="0.25">
      <c r="A86" s="110"/>
      <c r="B86" s="107"/>
      <c r="C86" s="107"/>
      <c r="D86" s="107"/>
      <c r="E86" s="107"/>
      <c r="F86" s="107"/>
      <c r="G86" s="107"/>
      <c r="H86" s="107"/>
      <c r="I86" s="107"/>
      <c r="J86" s="107"/>
    </row>
    <row r="87" spans="1:10" ht="15.6" x14ac:dyDescent="0.25">
      <c r="A87" s="110"/>
      <c r="B87" s="107"/>
      <c r="C87" s="107"/>
      <c r="D87" s="107"/>
      <c r="E87" s="107"/>
      <c r="F87" s="107"/>
      <c r="G87" s="107"/>
      <c r="H87" s="107"/>
      <c r="I87" s="107"/>
      <c r="J87" s="107"/>
    </row>
    <row r="88" spans="1:10" ht="15.6" x14ac:dyDescent="0.25">
      <c r="A88" s="110"/>
      <c r="B88" s="107"/>
      <c r="C88" s="107"/>
      <c r="D88" s="107"/>
      <c r="E88" s="107"/>
      <c r="F88" s="107"/>
      <c r="G88" s="107"/>
      <c r="H88" s="107"/>
      <c r="I88" s="107"/>
      <c r="J88" s="107"/>
    </row>
    <row r="89" spans="1:10" ht="15.6" x14ac:dyDescent="0.25">
      <c r="A89" s="110"/>
      <c r="B89" s="107"/>
      <c r="C89" s="107"/>
      <c r="D89" s="107"/>
      <c r="E89" s="107"/>
      <c r="F89" s="107"/>
      <c r="G89" s="107"/>
      <c r="H89" s="107"/>
      <c r="I89" s="107"/>
      <c r="J89" s="107"/>
    </row>
    <row r="90" spans="1:10" ht="15.6" x14ac:dyDescent="0.25">
      <c r="A90" s="110"/>
      <c r="B90" s="107"/>
      <c r="C90" s="107"/>
      <c r="D90" s="107"/>
      <c r="E90" s="107"/>
      <c r="F90" s="107"/>
      <c r="G90" s="107"/>
      <c r="H90" s="107"/>
      <c r="I90" s="107"/>
      <c r="J90" s="107"/>
    </row>
    <row r="91" spans="1:10" ht="15.6" x14ac:dyDescent="0.25">
      <c r="A91" s="110"/>
      <c r="B91" s="107"/>
      <c r="C91" s="107"/>
      <c r="D91" s="107"/>
      <c r="E91" s="107"/>
      <c r="F91" s="107"/>
      <c r="G91" s="107"/>
      <c r="H91" s="107"/>
      <c r="I91" s="107"/>
      <c r="J91" s="107"/>
    </row>
    <row r="92" spans="1:10" ht="15.6" x14ac:dyDescent="0.25">
      <c r="A92" s="110"/>
      <c r="B92" s="107"/>
      <c r="C92" s="107"/>
      <c r="D92" s="107"/>
      <c r="E92" s="107"/>
      <c r="F92" s="107"/>
      <c r="G92" s="107"/>
      <c r="H92" s="107"/>
      <c r="I92" s="107"/>
      <c r="J92" s="107"/>
    </row>
    <row r="93" spans="1:10" ht="15.6" x14ac:dyDescent="0.25">
      <c r="A93" s="110"/>
      <c r="B93" s="107"/>
      <c r="C93" s="107"/>
      <c r="D93" s="107"/>
      <c r="E93" s="107"/>
      <c r="F93" s="107"/>
      <c r="G93" s="107"/>
      <c r="H93" s="107"/>
      <c r="I93" s="107"/>
      <c r="J93" s="107"/>
    </row>
    <row r="94" spans="1:10" ht="15.6" x14ac:dyDescent="0.25">
      <c r="A94" s="110"/>
      <c r="B94" s="107"/>
      <c r="C94" s="107"/>
      <c r="D94" s="107"/>
      <c r="E94" s="107"/>
      <c r="F94" s="107"/>
      <c r="G94" s="107"/>
      <c r="H94" s="107"/>
      <c r="I94" s="107"/>
      <c r="J94" s="107"/>
    </row>
    <row r="95" spans="1:10" ht="15.6" x14ac:dyDescent="0.25">
      <c r="A95" s="110"/>
      <c r="B95" s="107"/>
      <c r="C95" s="107"/>
      <c r="D95" s="107"/>
      <c r="E95" s="107"/>
      <c r="F95" s="107"/>
      <c r="G95" s="107"/>
      <c r="H95" s="107"/>
      <c r="I95" s="107"/>
      <c r="J95" s="107"/>
    </row>
    <row r="96" spans="1:10" ht="15.6" x14ac:dyDescent="0.25">
      <c r="A96" s="110"/>
      <c r="B96" s="107"/>
      <c r="C96" s="107"/>
      <c r="D96" s="107"/>
      <c r="E96" s="107"/>
      <c r="F96" s="107"/>
      <c r="G96" s="107"/>
      <c r="H96" s="107"/>
      <c r="I96" s="107"/>
      <c r="J96" s="107"/>
    </row>
    <row r="97" spans="1:10" ht="15.6" x14ac:dyDescent="0.25">
      <c r="A97" s="110"/>
      <c r="B97" s="107"/>
      <c r="C97" s="107"/>
      <c r="D97" s="107"/>
      <c r="E97" s="107"/>
      <c r="F97" s="107"/>
      <c r="G97" s="107"/>
      <c r="H97" s="107"/>
      <c r="I97" s="107"/>
      <c r="J97" s="107"/>
    </row>
    <row r="98" spans="1:10" ht="15.6" x14ac:dyDescent="0.25">
      <c r="A98" s="110"/>
      <c r="B98" s="107"/>
      <c r="C98" s="107"/>
      <c r="D98" s="107"/>
      <c r="E98" s="107"/>
      <c r="F98" s="107"/>
      <c r="G98" s="107"/>
      <c r="H98" s="107"/>
      <c r="I98" s="107"/>
      <c r="J98" s="107"/>
    </row>
    <row r="99" spans="1:10" ht="15.6" x14ac:dyDescent="0.25">
      <c r="A99" s="110"/>
      <c r="B99" s="107"/>
      <c r="C99" s="107"/>
      <c r="D99" s="107"/>
      <c r="E99" s="107"/>
      <c r="F99" s="107"/>
      <c r="G99" s="107"/>
      <c r="H99" s="107"/>
      <c r="I99" s="107"/>
      <c r="J99" s="107"/>
    </row>
    <row r="100" spans="1:10" ht="15.6" x14ac:dyDescent="0.25">
      <c r="A100" s="110"/>
      <c r="B100" s="107"/>
      <c r="C100" s="107"/>
      <c r="D100" s="107"/>
      <c r="E100" s="107"/>
      <c r="F100" s="107"/>
      <c r="G100" s="107"/>
      <c r="H100" s="107"/>
      <c r="I100" s="107"/>
      <c r="J100" s="107"/>
    </row>
    <row r="101" spans="1:10" ht="15.6" x14ac:dyDescent="0.25">
      <c r="A101" s="110"/>
      <c r="B101" s="107"/>
      <c r="C101" s="107"/>
      <c r="D101" s="107"/>
      <c r="E101" s="107"/>
      <c r="F101" s="107"/>
      <c r="G101" s="107"/>
      <c r="H101" s="107"/>
      <c r="I101" s="107"/>
      <c r="J101" s="107"/>
    </row>
    <row r="102" spans="1:10" ht="15.6" x14ac:dyDescent="0.25">
      <c r="A102" s="110"/>
      <c r="B102" s="107"/>
      <c r="C102" s="107"/>
      <c r="D102" s="107"/>
      <c r="E102" s="107"/>
      <c r="F102" s="107"/>
      <c r="G102" s="107"/>
      <c r="H102" s="107"/>
      <c r="I102" s="107"/>
      <c r="J102" s="107"/>
    </row>
    <row r="103" spans="1:10" ht="15.6" x14ac:dyDescent="0.25">
      <c r="A103" s="110"/>
      <c r="B103" s="107"/>
      <c r="C103" s="107"/>
      <c r="D103" s="107"/>
      <c r="E103" s="107"/>
      <c r="F103" s="107"/>
      <c r="G103" s="107"/>
      <c r="H103" s="107"/>
      <c r="I103" s="107"/>
      <c r="J103" s="107"/>
    </row>
    <row r="104" spans="1:10" ht="15.6" x14ac:dyDescent="0.25">
      <c r="A104" s="110"/>
      <c r="B104" s="107"/>
      <c r="C104" s="107"/>
      <c r="D104" s="107"/>
      <c r="E104" s="107"/>
      <c r="F104" s="107"/>
      <c r="G104" s="107"/>
      <c r="H104" s="107"/>
      <c r="I104" s="107"/>
      <c r="J104" s="107"/>
    </row>
    <row r="105" spans="1:10" ht="15.6" x14ac:dyDescent="0.25">
      <c r="A105" s="110"/>
      <c r="B105" s="107"/>
      <c r="C105" s="107"/>
      <c r="D105" s="107"/>
      <c r="E105" s="107"/>
      <c r="F105" s="107"/>
      <c r="G105" s="107"/>
      <c r="H105" s="107"/>
      <c r="I105" s="107"/>
      <c r="J105" s="107"/>
    </row>
    <row r="106" spans="1:10" ht="15.6" x14ac:dyDescent="0.25">
      <c r="A106" s="110"/>
      <c r="B106" s="107"/>
      <c r="C106" s="107"/>
      <c r="D106" s="107"/>
      <c r="E106" s="107"/>
      <c r="F106" s="107"/>
      <c r="G106" s="107"/>
      <c r="H106" s="107"/>
      <c r="I106" s="107"/>
      <c r="J106" s="107"/>
    </row>
    <row r="107" spans="1:10" ht="15.6" x14ac:dyDescent="0.25">
      <c r="A107" s="110"/>
      <c r="B107" s="107"/>
      <c r="C107" s="107"/>
      <c r="D107" s="107"/>
      <c r="E107" s="107"/>
      <c r="F107" s="107"/>
      <c r="G107" s="107"/>
      <c r="H107" s="107"/>
      <c r="I107" s="107"/>
      <c r="J107" s="107"/>
    </row>
    <row r="108" spans="1:10" ht="15.6" x14ac:dyDescent="0.25">
      <c r="A108" s="110"/>
      <c r="B108" s="107"/>
      <c r="C108" s="107"/>
      <c r="D108" s="107"/>
      <c r="E108" s="107"/>
      <c r="F108" s="107"/>
      <c r="G108" s="107"/>
      <c r="H108" s="107"/>
      <c r="I108" s="107"/>
      <c r="J108" s="107"/>
    </row>
    <row r="109" spans="1:10" ht="15.6" x14ac:dyDescent="0.25">
      <c r="A109" s="110"/>
      <c r="B109" s="107"/>
      <c r="C109" s="107"/>
      <c r="D109" s="107"/>
      <c r="E109" s="107"/>
      <c r="F109" s="107"/>
      <c r="G109" s="107"/>
      <c r="H109" s="107"/>
      <c r="I109" s="107"/>
      <c r="J109" s="107"/>
    </row>
    <row r="110" spans="1:10" ht="15.6" x14ac:dyDescent="0.25">
      <c r="A110" s="110"/>
      <c r="B110" s="107"/>
      <c r="C110" s="107"/>
      <c r="D110" s="107"/>
      <c r="E110" s="107"/>
      <c r="F110" s="107"/>
      <c r="G110" s="107"/>
      <c r="H110" s="107"/>
      <c r="I110" s="107"/>
      <c r="J110" s="107"/>
    </row>
    <row r="111" spans="1:10" ht="15.6" x14ac:dyDescent="0.25">
      <c r="A111" s="110"/>
      <c r="B111" s="107"/>
      <c r="C111" s="107"/>
      <c r="D111" s="107"/>
      <c r="E111" s="107"/>
      <c r="F111" s="107"/>
      <c r="G111" s="107"/>
      <c r="H111" s="107"/>
      <c r="I111" s="107"/>
      <c r="J111" s="107"/>
    </row>
    <row r="112" spans="1:10" ht="15.6" x14ac:dyDescent="0.25">
      <c r="A112" s="110"/>
      <c r="B112" s="107"/>
      <c r="C112" s="107"/>
      <c r="D112" s="107"/>
      <c r="E112" s="107"/>
      <c r="F112" s="107"/>
      <c r="G112" s="107"/>
      <c r="H112" s="107"/>
      <c r="I112" s="107"/>
      <c r="J112" s="107"/>
    </row>
    <row r="113" spans="1:10" ht="15.6" x14ac:dyDescent="0.25">
      <c r="A113" s="110"/>
      <c r="B113" s="107"/>
      <c r="C113" s="107"/>
      <c r="D113" s="107"/>
      <c r="E113" s="107"/>
      <c r="F113" s="107"/>
      <c r="G113" s="107"/>
      <c r="H113" s="107"/>
      <c r="I113" s="107"/>
      <c r="J113" s="107"/>
    </row>
    <row r="114" spans="1:10" ht="15.6" x14ac:dyDescent="0.25">
      <c r="A114" s="110"/>
      <c r="B114" s="107"/>
      <c r="C114" s="107"/>
      <c r="D114" s="107"/>
      <c r="E114" s="107"/>
      <c r="F114" s="107"/>
      <c r="G114" s="107"/>
      <c r="H114" s="107"/>
      <c r="I114" s="107"/>
      <c r="J114" s="107"/>
    </row>
    <row r="115" spans="1:10" ht="15.6" x14ac:dyDescent="0.25">
      <c r="A115" s="110"/>
      <c r="B115" s="107"/>
      <c r="C115" s="107"/>
      <c r="D115" s="107"/>
      <c r="E115" s="107"/>
      <c r="F115" s="107"/>
      <c r="G115" s="107"/>
      <c r="H115" s="107"/>
      <c r="I115" s="107"/>
      <c r="J115" s="107"/>
    </row>
    <row r="116" spans="1:10" ht="15.6" x14ac:dyDescent="0.25">
      <c r="A116" s="110"/>
      <c r="B116" s="107"/>
      <c r="C116" s="107"/>
      <c r="D116" s="107"/>
      <c r="E116" s="107"/>
      <c r="F116" s="107"/>
      <c r="G116" s="107"/>
      <c r="H116" s="107"/>
      <c r="I116" s="107"/>
      <c r="J116" s="107"/>
    </row>
    <row r="117" spans="1:10" ht="15.6" x14ac:dyDescent="0.25">
      <c r="A117" s="110"/>
      <c r="B117" s="107"/>
      <c r="C117" s="107"/>
      <c r="D117" s="107"/>
      <c r="E117" s="107"/>
      <c r="F117" s="107"/>
      <c r="G117" s="107"/>
      <c r="H117" s="107"/>
      <c r="I117" s="107"/>
      <c r="J117" s="107"/>
    </row>
    <row r="118" spans="1:10" ht="15.6" x14ac:dyDescent="0.25">
      <c r="A118" s="110"/>
      <c r="B118" s="107"/>
      <c r="C118" s="107"/>
      <c r="D118" s="107"/>
      <c r="E118" s="107"/>
      <c r="F118" s="107"/>
      <c r="G118" s="107"/>
      <c r="H118" s="107"/>
      <c r="I118" s="107"/>
      <c r="J118" s="107"/>
    </row>
    <row r="119" spans="1:10" ht="15.6" x14ac:dyDescent="0.25">
      <c r="A119" s="110"/>
      <c r="B119" s="107"/>
      <c r="C119" s="107"/>
      <c r="D119" s="107"/>
      <c r="E119" s="107"/>
      <c r="F119" s="107"/>
      <c r="G119" s="107"/>
      <c r="H119" s="107"/>
      <c r="I119" s="107"/>
      <c r="J119" s="107"/>
    </row>
    <row r="120" spans="1:10" ht="15.6" x14ac:dyDescent="0.25">
      <c r="A120" s="110"/>
      <c r="B120" s="107"/>
      <c r="C120" s="107"/>
      <c r="D120" s="107"/>
      <c r="E120" s="107"/>
      <c r="F120" s="107"/>
      <c r="G120" s="107"/>
      <c r="H120" s="107"/>
      <c r="I120" s="107"/>
      <c r="J120" s="107"/>
    </row>
    <row r="121" spans="1:10" ht="15.6" x14ac:dyDescent="0.25">
      <c r="A121" s="110"/>
      <c r="B121" s="107"/>
      <c r="C121" s="107"/>
      <c r="D121" s="107"/>
      <c r="E121" s="107"/>
      <c r="F121" s="107"/>
      <c r="G121" s="107"/>
      <c r="H121" s="107"/>
      <c r="I121" s="107"/>
      <c r="J121" s="107"/>
    </row>
    <row r="122" spans="1:10" ht="15.6" x14ac:dyDescent="0.25">
      <c r="A122" s="110"/>
      <c r="B122" s="107"/>
      <c r="C122" s="107"/>
      <c r="D122" s="107"/>
      <c r="E122" s="107"/>
      <c r="F122" s="107"/>
      <c r="G122" s="107"/>
      <c r="H122" s="107"/>
      <c r="I122" s="107"/>
      <c r="J122" s="107"/>
    </row>
    <row r="123" spans="1:10" ht="15" x14ac:dyDescent="0.25">
      <c r="B123" s="107"/>
      <c r="C123" s="107"/>
      <c r="D123" s="107"/>
      <c r="E123" s="107"/>
      <c r="F123" s="107"/>
      <c r="G123" s="107"/>
      <c r="H123" s="107"/>
      <c r="I123" s="107"/>
      <c r="J123" s="107"/>
    </row>
    <row r="124" spans="1:10" ht="15" x14ac:dyDescent="0.25">
      <c r="B124" s="107"/>
      <c r="C124" s="107"/>
      <c r="D124" s="107"/>
      <c r="E124" s="107"/>
      <c r="F124" s="107"/>
      <c r="G124" s="107"/>
      <c r="H124" s="107"/>
      <c r="I124" s="107"/>
      <c r="J124" s="107"/>
    </row>
    <row r="125" spans="1:10" ht="15" x14ac:dyDescent="0.25">
      <c r="B125" s="107"/>
      <c r="C125" s="107"/>
      <c r="D125" s="107"/>
      <c r="E125" s="107"/>
      <c r="F125" s="107"/>
      <c r="G125" s="107"/>
      <c r="H125" s="107"/>
      <c r="I125" s="107"/>
      <c r="J125" s="107"/>
    </row>
    <row r="126" spans="1:10" ht="15" x14ac:dyDescent="0.25">
      <c r="B126" s="107"/>
      <c r="C126" s="107"/>
      <c r="D126" s="107"/>
      <c r="E126" s="107"/>
      <c r="F126" s="107"/>
      <c r="G126" s="107"/>
      <c r="H126" s="107"/>
      <c r="I126" s="107"/>
      <c r="J126" s="107"/>
    </row>
    <row r="127" spans="1:10" ht="15" x14ac:dyDescent="0.25">
      <c r="B127" s="107"/>
      <c r="C127" s="107"/>
      <c r="D127" s="107"/>
      <c r="E127" s="107"/>
      <c r="F127" s="107"/>
      <c r="G127" s="107"/>
      <c r="H127" s="107"/>
      <c r="I127" s="107"/>
      <c r="J127" s="107"/>
    </row>
    <row r="128" spans="1:10" ht="15" x14ac:dyDescent="0.25">
      <c r="B128" s="107"/>
      <c r="C128" s="107"/>
      <c r="D128" s="107"/>
      <c r="E128" s="107"/>
      <c r="F128" s="107"/>
      <c r="G128" s="107"/>
      <c r="H128" s="107"/>
      <c r="I128" s="107"/>
      <c r="J128" s="107"/>
    </row>
    <row r="129" spans="2:10" ht="15" x14ac:dyDescent="0.25">
      <c r="B129" s="107"/>
      <c r="C129" s="107"/>
      <c r="D129" s="107"/>
      <c r="E129" s="107"/>
      <c r="F129" s="107"/>
      <c r="G129" s="107"/>
      <c r="H129" s="107"/>
      <c r="I129" s="107"/>
      <c r="J129" s="107"/>
    </row>
    <row r="130" spans="2:10" ht="15" x14ac:dyDescent="0.25">
      <c r="B130" s="107"/>
      <c r="C130" s="107"/>
      <c r="D130" s="107"/>
      <c r="E130" s="107"/>
      <c r="F130" s="107"/>
      <c r="G130" s="107"/>
      <c r="H130" s="107"/>
      <c r="I130" s="107"/>
      <c r="J130" s="107"/>
    </row>
    <row r="131" spans="2:10" ht="15" x14ac:dyDescent="0.25">
      <c r="B131" s="107"/>
      <c r="C131" s="107"/>
      <c r="D131" s="107"/>
      <c r="E131" s="107"/>
      <c r="F131" s="107"/>
      <c r="G131" s="107"/>
      <c r="H131" s="107"/>
      <c r="I131" s="107"/>
      <c r="J131" s="107"/>
    </row>
    <row r="132" spans="2:10" ht="15" x14ac:dyDescent="0.25">
      <c r="B132" s="107"/>
      <c r="C132" s="107"/>
      <c r="D132" s="107"/>
      <c r="E132" s="107"/>
      <c r="F132" s="107"/>
      <c r="G132" s="107"/>
      <c r="H132" s="107"/>
      <c r="I132" s="107"/>
      <c r="J132" s="107"/>
    </row>
    <row r="133" spans="2:10" ht="15" x14ac:dyDescent="0.25">
      <c r="B133" s="107"/>
      <c r="C133" s="107"/>
      <c r="D133" s="107"/>
      <c r="E133" s="107"/>
      <c r="F133" s="107"/>
      <c r="G133" s="107"/>
      <c r="H133" s="107"/>
      <c r="I133" s="107"/>
      <c r="J133" s="107"/>
    </row>
    <row r="134" spans="2:10" ht="15" x14ac:dyDescent="0.25">
      <c r="B134" s="107"/>
      <c r="C134" s="107"/>
      <c r="D134" s="107"/>
      <c r="E134" s="107"/>
      <c r="F134" s="107"/>
      <c r="G134" s="107"/>
      <c r="H134" s="107"/>
      <c r="I134" s="107"/>
      <c r="J134" s="107"/>
    </row>
    <row r="135" spans="2:10" ht="15" x14ac:dyDescent="0.25">
      <c r="B135" s="107"/>
      <c r="C135" s="107"/>
      <c r="D135" s="107"/>
      <c r="E135" s="107"/>
      <c r="F135" s="107"/>
      <c r="G135" s="107"/>
      <c r="H135" s="107"/>
      <c r="I135" s="107"/>
      <c r="J135" s="107"/>
    </row>
  </sheetData>
  <mergeCells count="7">
    <mergeCell ref="A1:K1"/>
    <mergeCell ref="A2:K2"/>
    <mergeCell ref="A4:A7"/>
    <mergeCell ref="B4:D4"/>
    <mergeCell ref="E4:G4"/>
    <mergeCell ref="H4:J4"/>
    <mergeCell ref="K4:K7"/>
  </mergeCells>
  <printOptions horizontalCentered="1"/>
  <pageMargins left="0.25" right="0.5" top="1.75" bottom="1.25" header="1" footer="1"/>
  <pageSetup paperSize="9" scale="80" firstPageNumber="10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</sheetPr>
  <dimension ref="A1:W243"/>
  <sheetViews>
    <sheetView rightToLeft="1" view="pageBreakPreview" zoomScale="80" zoomScaleNormal="60" zoomScaleSheetLayoutView="80" workbookViewId="0">
      <selection activeCell="P8" sqref="P8"/>
    </sheetView>
  </sheetViews>
  <sheetFormatPr defaultRowHeight="13.2" x14ac:dyDescent="0.25"/>
  <cols>
    <col min="1" max="1" width="26.5546875" style="16" customWidth="1"/>
    <col min="2" max="10" width="8.109375" style="16" customWidth="1"/>
    <col min="11" max="11" width="44.88671875" style="16" customWidth="1"/>
    <col min="12" max="249" width="9.109375" style="16"/>
    <col min="250" max="250" width="26.44140625" style="16" customWidth="1"/>
    <col min="251" max="262" width="9.33203125" style="16" customWidth="1"/>
    <col min="263" max="505" width="9.109375" style="16"/>
    <col min="506" max="506" width="26.44140625" style="16" customWidth="1"/>
    <col min="507" max="518" width="9.33203125" style="16" customWidth="1"/>
    <col min="519" max="761" width="9.109375" style="16"/>
    <col min="762" max="762" width="26.44140625" style="16" customWidth="1"/>
    <col min="763" max="774" width="9.33203125" style="16" customWidth="1"/>
    <col min="775" max="1017" width="9.109375" style="16"/>
    <col min="1018" max="1018" width="26.44140625" style="16" customWidth="1"/>
    <col min="1019" max="1030" width="9.33203125" style="16" customWidth="1"/>
    <col min="1031" max="1273" width="9.109375" style="16"/>
    <col min="1274" max="1274" width="26.44140625" style="16" customWidth="1"/>
    <col min="1275" max="1286" width="9.33203125" style="16" customWidth="1"/>
    <col min="1287" max="1529" width="9.109375" style="16"/>
    <col min="1530" max="1530" width="26.44140625" style="16" customWidth="1"/>
    <col min="1531" max="1542" width="9.33203125" style="16" customWidth="1"/>
    <col min="1543" max="1785" width="9.109375" style="16"/>
    <col min="1786" max="1786" width="26.44140625" style="16" customWidth="1"/>
    <col min="1787" max="1798" width="9.33203125" style="16" customWidth="1"/>
    <col min="1799" max="2041" width="9.109375" style="16"/>
    <col min="2042" max="2042" width="26.44140625" style="16" customWidth="1"/>
    <col min="2043" max="2054" width="9.33203125" style="16" customWidth="1"/>
    <col min="2055" max="2297" width="9.109375" style="16"/>
    <col min="2298" max="2298" width="26.44140625" style="16" customWidth="1"/>
    <col min="2299" max="2310" width="9.33203125" style="16" customWidth="1"/>
    <col min="2311" max="2553" width="9.109375" style="16"/>
    <col min="2554" max="2554" width="26.44140625" style="16" customWidth="1"/>
    <col min="2555" max="2566" width="9.33203125" style="16" customWidth="1"/>
    <col min="2567" max="2809" width="9.109375" style="16"/>
    <col min="2810" max="2810" width="26.44140625" style="16" customWidth="1"/>
    <col min="2811" max="2822" width="9.33203125" style="16" customWidth="1"/>
    <col min="2823" max="3065" width="9.109375" style="16"/>
    <col min="3066" max="3066" width="26.44140625" style="16" customWidth="1"/>
    <col min="3067" max="3078" width="9.33203125" style="16" customWidth="1"/>
    <col min="3079" max="3321" width="9.109375" style="16"/>
    <col min="3322" max="3322" width="26.44140625" style="16" customWidth="1"/>
    <col min="3323" max="3334" width="9.33203125" style="16" customWidth="1"/>
    <col min="3335" max="3577" width="9.109375" style="16"/>
    <col min="3578" max="3578" width="26.44140625" style="16" customWidth="1"/>
    <col min="3579" max="3590" width="9.33203125" style="16" customWidth="1"/>
    <col min="3591" max="3833" width="9.109375" style="16"/>
    <col min="3834" max="3834" width="26.44140625" style="16" customWidth="1"/>
    <col min="3835" max="3846" width="9.33203125" style="16" customWidth="1"/>
    <col min="3847" max="4089" width="9.109375" style="16"/>
    <col min="4090" max="4090" width="26.44140625" style="16" customWidth="1"/>
    <col min="4091" max="4102" width="9.33203125" style="16" customWidth="1"/>
    <col min="4103" max="4345" width="9.109375" style="16"/>
    <col min="4346" max="4346" width="26.44140625" style="16" customWidth="1"/>
    <col min="4347" max="4358" width="9.33203125" style="16" customWidth="1"/>
    <col min="4359" max="4601" width="9.109375" style="16"/>
    <col min="4602" max="4602" width="26.44140625" style="16" customWidth="1"/>
    <col min="4603" max="4614" width="9.33203125" style="16" customWidth="1"/>
    <col min="4615" max="4857" width="9.109375" style="16"/>
    <col min="4858" max="4858" width="26.44140625" style="16" customWidth="1"/>
    <col min="4859" max="4870" width="9.33203125" style="16" customWidth="1"/>
    <col min="4871" max="5113" width="9.109375" style="16"/>
    <col min="5114" max="5114" width="26.44140625" style="16" customWidth="1"/>
    <col min="5115" max="5126" width="9.33203125" style="16" customWidth="1"/>
    <col min="5127" max="5369" width="9.109375" style="16"/>
    <col min="5370" max="5370" width="26.44140625" style="16" customWidth="1"/>
    <col min="5371" max="5382" width="9.33203125" style="16" customWidth="1"/>
    <col min="5383" max="5625" width="9.109375" style="16"/>
    <col min="5626" max="5626" width="26.44140625" style="16" customWidth="1"/>
    <col min="5627" max="5638" width="9.33203125" style="16" customWidth="1"/>
    <col min="5639" max="5881" width="9.109375" style="16"/>
    <col min="5882" max="5882" width="26.44140625" style="16" customWidth="1"/>
    <col min="5883" max="5894" width="9.33203125" style="16" customWidth="1"/>
    <col min="5895" max="6137" width="9.109375" style="16"/>
    <col min="6138" max="6138" width="26.44140625" style="16" customWidth="1"/>
    <col min="6139" max="6150" width="9.33203125" style="16" customWidth="1"/>
    <col min="6151" max="6393" width="9.109375" style="16"/>
    <col min="6394" max="6394" width="26.44140625" style="16" customWidth="1"/>
    <col min="6395" max="6406" width="9.33203125" style="16" customWidth="1"/>
    <col min="6407" max="6649" width="9.109375" style="16"/>
    <col min="6650" max="6650" width="26.44140625" style="16" customWidth="1"/>
    <col min="6651" max="6662" width="9.33203125" style="16" customWidth="1"/>
    <col min="6663" max="6905" width="9.109375" style="16"/>
    <col min="6906" max="6906" width="26.44140625" style="16" customWidth="1"/>
    <col min="6907" max="6918" width="9.33203125" style="16" customWidth="1"/>
    <col min="6919" max="7161" width="9.109375" style="16"/>
    <col min="7162" max="7162" width="26.44140625" style="16" customWidth="1"/>
    <col min="7163" max="7174" width="9.33203125" style="16" customWidth="1"/>
    <col min="7175" max="7417" width="9.109375" style="16"/>
    <col min="7418" max="7418" width="26.44140625" style="16" customWidth="1"/>
    <col min="7419" max="7430" width="9.33203125" style="16" customWidth="1"/>
    <col min="7431" max="7673" width="9.109375" style="16"/>
    <col min="7674" max="7674" width="26.44140625" style="16" customWidth="1"/>
    <col min="7675" max="7686" width="9.33203125" style="16" customWidth="1"/>
    <col min="7687" max="7929" width="9.109375" style="16"/>
    <col min="7930" max="7930" width="26.44140625" style="16" customWidth="1"/>
    <col min="7931" max="7942" width="9.33203125" style="16" customWidth="1"/>
    <col min="7943" max="8185" width="9.109375" style="16"/>
    <col min="8186" max="8186" width="26.44140625" style="16" customWidth="1"/>
    <col min="8187" max="8198" width="9.33203125" style="16" customWidth="1"/>
    <col min="8199" max="8441" width="9.109375" style="16"/>
    <col min="8442" max="8442" width="26.44140625" style="16" customWidth="1"/>
    <col min="8443" max="8454" width="9.33203125" style="16" customWidth="1"/>
    <col min="8455" max="8697" width="9.109375" style="16"/>
    <col min="8698" max="8698" width="26.44140625" style="16" customWidth="1"/>
    <col min="8699" max="8710" width="9.33203125" style="16" customWidth="1"/>
    <col min="8711" max="8953" width="9.109375" style="16"/>
    <col min="8954" max="8954" width="26.44140625" style="16" customWidth="1"/>
    <col min="8955" max="8966" width="9.33203125" style="16" customWidth="1"/>
    <col min="8967" max="9209" width="9.109375" style="16"/>
    <col min="9210" max="9210" width="26.44140625" style="16" customWidth="1"/>
    <col min="9211" max="9222" width="9.33203125" style="16" customWidth="1"/>
    <col min="9223" max="9465" width="9.109375" style="16"/>
    <col min="9466" max="9466" width="26.44140625" style="16" customWidth="1"/>
    <col min="9467" max="9478" width="9.33203125" style="16" customWidth="1"/>
    <col min="9479" max="9721" width="9.109375" style="16"/>
    <col min="9722" max="9722" width="26.44140625" style="16" customWidth="1"/>
    <col min="9723" max="9734" width="9.33203125" style="16" customWidth="1"/>
    <col min="9735" max="9977" width="9.109375" style="16"/>
    <col min="9978" max="9978" width="26.44140625" style="16" customWidth="1"/>
    <col min="9979" max="9990" width="9.33203125" style="16" customWidth="1"/>
    <col min="9991" max="10233" width="9.109375" style="16"/>
    <col min="10234" max="10234" width="26.44140625" style="16" customWidth="1"/>
    <col min="10235" max="10246" width="9.33203125" style="16" customWidth="1"/>
    <col min="10247" max="10489" width="9.109375" style="16"/>
    <col min="10490" max="10490" width="26.44140625" style="16" customWidth="1"/>
    <col min="10491" max="10502" width="9.33203125" style="16" customWidth="1"/>
    <col min="10503" max="10745" width="9.109375" style="16"/>
    <col min="10746" max="10746" width="26.44140625" style="16" customWidth="1"/>
    <col min="10747" max="10758" width="9.33203125" style="16" customWidth="1"/>
    <col min="10759" max="11001" width="9.109375" style="16"/>
    <col min="11002" max="11002" width="26.44140625" style="16" customWidth="1"/>
    <col min="11003" max="11014" width="9.33203125" style="16" customWidth="1"/>
    <col min="11015" max="11257" width="9.109375" style="16"/>
    <col min="11258" max="11258" width="26.44140625" style="16" customWidth="1"/>
    <col min="11259" max="11270" width="9.33203125" style="16" customWidth="1"/>
    <col min="11271" max="11513" width="9.109375" style="16"/>
    <col min="11514" max="11514" width="26.44140625" style="16" customWidth="1"/>
    <col min="11515" max="11526" width="9.33203125" style="16" customWidth="1"/>
    <col min="11527" max="11769" width="9.109375" style="16"/>
    <col min="11770" max="11770" width="26.44140625" style="16" customWidth="1"/>
    <col min="11771" max="11782" width="9.33203125" style="16" customWidth="1"/>
    <col min="11783" max="12025" width="9.109375" style="16"/>
    <col min="12026" max="12026" width="26.44140625" style="16" customWidth="1"/>
    <col min="12027" max="12038" width="9.33203125" style="16" customWidth="1"/>
    <col min="12039" max="12281" width="9.109375" style="16"/>
    <col min="12282" max="12282" width="26.44140625" style="16" customWidth="1"/>
    <col min="12283" max="12294" width="9.33203125" style="16" customWidth="1"/>
    <col min="12295" max="12537" width="9.109375" style="16"/>
    <col min="12538" max="12538" width="26.44140625" style="16" customWidth="1"/>
    <col min="12539" max="12550" width="9.33203125" style="16" customWidth="1"/>
    <col min="12551" max="12793" width="9.109375" style="16"/>
    <col min="12794" max="12794" width="26.44140625" style="16" customWidth="1"/>
    <col min="12795" max="12806" width="9.33203125" style="16" customWidth="1"/>
    <col min="12807" max="13049" width="9.109375" style="16"/>
    <col min="13050" max="13050" width="26.44140625" style="16" customWidth="1"/>
    <col min="13051" max="13062" width="9.33203125" style="16" customWidth="1"/>
    <col min="13063" max="13305" width="9.109375" style="16"/>
    <col min="13306" max="13306" width="26.44140625" style="16" customWidth="1"/>
    <col min="13307" max="13318" width="9.33203125" style="16" customWidth="1"/>
    <col min="13319" max="13561" width="9.109375" style="16"/>
    <col min="13562" max="13562" width="26.44140625" style="16" customWidth="1"/>
    <col min="13563" max="13574" width="9.33203125" style="16" customWidth="1"/>
    <col min="13575" max="13817" width="9.109375" style="16"/>
    <col min="13818" max="13818" width="26.44140625" style="16" customWidth="1"/>
    <col min="13819" max="13830" width="9.33203125" style="16" customWidth="1"/>
    <col min="13831" max="14073" width="9.109375" style="16"/>
    <col min="14074" max="14074" width="26.44140625" style="16" customWidth="1"/>
    <col min="14075" max="14086" width="9.33203125" style="16" customWidth="1"/>
    <col min="14087" max="14329" width="9.109375" style="16"/>
    <col min="14330" max="14330" width="26.44140625" style="16" customWidth="1"/>
    <col min="14331" max="14342" width="9.33203125" style="16" customWidth="1"/>
    <col min="14343" max="14585" width="9.109375" style="16"/>
    <col min="14586" max="14586" width="26.44140625" style="16" customWidth="1"/>
    <col min="14587" max="14598" width="9.33203125" style="16" customWidth="1"/>
    <col min="14599" max="14841" width="9.109375" style="16"/>
    <col min="14842" max="14842" width="26.44140625" style="16" customWidth="1"/>
    <col min="14843" max="14854" width="9.33203125" style="16" customWidth="1"/>
    <col min="14855" max="15097" width="9.109375" style="16"/>
    <col min="15098" max="15098" width="26.44140625" style="16" customWidth="1"/>
    <col min="15099" max="15110" width="9.33203125" style="16" customWidth="1"/>
    <col min="15111" max="15353" width="9.109375" style="16"/>
    <col min="15354" max="15354" width="26.44140625" style="16" customWidth="1"/>
    <col min="15355" max="15366" width="9.33203125" style="16" customWidth="1"/>
    <col min="15367" max="15609" width="9.109375" style="16"/>
    <col min="15610" max="15610" width="26.44140625" style="16" customWidth="1"/>
    <col min="15611" max="15622" width="9.33203125" style="16" customWidth="1"/>
    <col min="15623" max="15865" width="9.109375" style="16"/>
    <col min="15866" max="15866" width="26.44140625" style="16" customWidth="1"/>
    <col min="15867" max="15878" width="9.33203125" style="16" customWidth="1"/>
    <col min="15879" max="16121" width="9.109375" style="16"/>
    <col min="16122" max="16122" width="26.44140625" style="16" customWidth="1"/>
    <col min="16123" max="16134" width="9.33203125" style="16" customWidth="1"/>
    <col min="16135" max="16384" width="9.109375" style="16"/>
  </cols>
  <sheetData>
    <row r="1" spans="1:11" s="18" customFormat="1" ht="22.5" customHeight="1" x14ac:dyDescent="0.65">
      <c r="A1" s="702" t="s">
        <v>792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18" customFormat="1" ht="36" customHeight="1" x14ac:dyDescent="0.65">
      <c r="A2" s="700" t="s">
        <v>793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201" customFormat="1" ht="27" customHeight="1" thickBot="1" x14ac:dyDescent="0.3">
      <c r="A3" s="14" t="s">
        <v>641</v>
      </c>
      <c r="B3" s="333"/>
      <c r="C3" s="333"/>
      <c r="D3" s="333"/>
      <c r="E3" s="333"/>
      <c r="F3" s="333"/>
      <c r="G3" s="333"/>
      <c r="H3" s="333"/>
      <c r="I3" s="333"/>
      <c r="J3" s="333"/>
      <c r="K3" s="358" t="s">
        <v>642</v>
      </c>
    </row>
    <row r="4" spans="1:11" s="1" customFormat="1" ht="18" customHeight="1" thickTop="1" x14ac:dyDescent="0.25">
      <c r="A4" s="736" t="s">
        <v>14</v>
      </c>
      <c r="B4" s="736" t="s">
        <v>6</v>
      </c>
      <c r="C4" s="736"/>
      <c r="D4" s="736"/>
      <c r="E4" s="736" t="s">
        <v>7</v>
      </c>
      <c r="F4" s="736"/>
      <c r="G4" s="736"/>
      <c r="H4" s="736" t="s">
        <v>8</v>
      </c>
      <c r="I4" s="736"/>
      <c r="J4" s="736"/>
      <c r="K4" s="739" t="s">
        <v>164</v>
      </c>
    </row>
    <row r="5" spans="1:11" s="1" customFormat="1" ht="18.75" customHeight="1" x14ac:dyDescent="0.25">
      <c r="A5" s="737"/>
      <c r="B5" s="737" t="s">
        <v>448</v>
      </c>
      <c r="C5" s="737"/>
      <c r="D5" s="737"/>
      <c r="E5" s="737" t="s">
        <v>128</v>
      </c>
      <c r="F5" s="737"/>
      <c r="G5" s="737"/>
      <c r="H5" s="737" t="s">
        <v>129</v>
      </c>
      <c r="I5" s="737"/>
      <c r="J5" s="737"/>
      <c r="K5" s="740"/>
    </row>
    <row r="6" spans="1:11" s="1" customFormat="1" ht="18" customHeight="1" x14ac:dyDescent="0.25">
      <c r="A6" s="737"/>
      <c r="B6" s="315" t="s">
        <v>237</v>
      </c>
      <c r="C6" s="315" t="s">
        <v>270</v>
      </c>
      <c r="D6" s="314" t="s">
        <v>243</v>
      </c>
      <c r="E6" s="315" t="s">
        <v>237</v>
      </c>
      <c r="F6" s="315" t="s">
        <v>270</v>
      </c>
      <c r="G6" s="314" t="s">
        <v>243</v>
      </c>
      <c r="H6" s="315" t="s">
        <v>237</v>
      </c>
      <c r="I6" s="315" t="s">
        <v>270</v>
      </c>
      <c r="J6" s="314" t="s">
        <v>243</v>
      </c>
      <c r="K6" s="740"/>
    </row>
    <row r="7" spans="1:11" s="1" customFormat="1" ht="17.25" customHeight="1" thickBot="1" x14ac:dyDescent="0.35">
      <c r="A7" s="738"/>
      <c r="B7" s="229" t="s">
        <v>240</v>
      </c>
      <c r="C7" s="229" t="s">
        <v>241</v>
      </c>
      <c r="D7" s="229" t="s">
        <v>242</v>
      </c>
      <c r="E7" s="229" t="s">
        <v>240</v>
      </c>
      <c r="F7" s="229" t="s">
        <v>241</v>
      </c>
      <c r="G7" s="229" t="s">
        <v>242</v>
      </c>
      <c r="H7" s="229" t="s">
        <v>240</v>
      </c>
      <c r="I7" s="229" t="s">
        <v>241</v>
      </c>
      <c r="J7" s="229" t="s">
        <v>242</v>
      </c>
      <c r="K7" s="741"/>
    </row>
    <row r="8" spans="1:11" ht="21" customHeight="1" x14ac:dyDescent="0.3">
      <c r="A8" s="29" t="s">
        <v>282</v>
      </c>
      <c r="B8" s="29"/>
      <c r="C8" s="29"/>
      <c r="D8" s="29"/>
      <c r="E8" s="29"/>
      <c r="F8" s="29"/>
      <c r="G8" s="29"/>
      <c r="H8" s="29"/>
      <c r="I8" s="29"/>
      <c r="J8" s="234"/>
      <c r="K8" s="26" t="s">
        <v>194</v>
      </c>
    </row>
    <row r="9" spans="1:11" ht="18" customHeight="1" x14ac:dyDescent="0.3">
      <c r="A9" s="236" t="s">
        <v>16</v>
      </c>
      <c r="B9" s="38">
        <v>45</v>
      </c>
      <c r="C9" s="38">
        <v>53</v>
      </c>
      <c r="D9" s="38">
        <v>98</v>
      </c>
      <c r="E9" s="38">
        <v>0</v>
      </c>
      <c r="F9" s="38">
        <v>0</v>
      </c>
      <c r="G9" s="38">
        <v>0</v>
      </c>
      <c r="H9" s="38">
        <f>SUM(E9,B9)</f>
        <v>45</v>
      </c>
      <c r="I9" s="38">
        <f>SUM(F9,C9)</f>
        <v>53</v>
      </c>
      <c r="J9" s="38">
        <f>SUM(G9,D9)</f>
        <v>98</v>
      </c>
      <c r="K9" s="27" t="s">
        <v>173</v>
      </c>
    </row>
    <row r="10" spans="1:11" ht="18" customHeight="1" x14ac:dyDescent="0.3">
      <c r="A10" s="236" t="s">
        <v>18</v>
      </c>
      <c r="B10" s="474">
        <v>60</v>
      </c>
      <c r="C10" s="474">
        <v>87</v>
      </c>
      <c r="D10" s="474">
        <v>147</v>
      </c>
      <c r="E10" s="474">
        <v>0</v>
      </c>
      <c r="F10" s="474">
        <v>0</v>
      </c>
      <c r="G10" s="474">
        <v>0</v>
      </c>
      <c r="H10" s="474">
        <f t="shared" ref="H10:H30" si="0">SUM(E10,B10)</f>
        <v>60</v>
      </c>
      <c r="I10" s="474">
        <f t="shared" ref="I10:I30" si="1">SUM(F10,C10)</f>
        <v>87</v>
      </c>
      <c r="J10" s="474">
        <f t="shared" ref="J10:J30" si="2">SUM(G10,D10)</f>
        <v>147</v>
      </c>
      <c r="K10" s="26" t="s">
        <v>146</v>
      </c>
    </row>
    <row r="11" spans="1:11" ht="18" customHeight="1" x14ac:dyDescent="0.3">
      <c r="A11" s="236" t="s">
        <v>17</v>
      </c>
      <c r="B11" s="474">
        <v>42</v>
      </c>
      <c r="C11" s="474">
        <v>45</v>
      </c>
      <c r="D11" s="474">
        <v>87</v>
      </c>
      <c r="E11" s="474">
        <v>0</v>
      </c>
      <c r="F11" s="474">
        <v>0</v>
      </c>
      <c r="G11" s="474">
        <v>0</v>
      </c>
      <c r="H11" s="474">
        <f t="shared" si="0"/>
        <v>42</v>
      </c>
      <c r="I11" s="474">
        <f t="shared" si="1"/>
        <v>45</v>
      </c>
      <c r="J11" s="474">
        <f t="shared" si="2"/>
        <v>87</v>
      </c>
      <c r="K11" s="27" t="s">
        <v>145</v>
      </c>
    </row>
    <row r="12" spans="1:11" ht="18" customHeight="1" x14ac:dyDescent="0.3">
      <c r="A12" s="236" t="s">
        <v>19</v>
      </c>
      <c r="B12" s="474">
        <v>23</v>
      </c>
      <c r="C12" s="474">
        <v>109</v>
      </c>
      <c r="D12" s="474">
        <v>132</v>
      </c>
      <c r="E12" s="474">
        <v>0</v>
      </c>
      <c r="F12" s="474">
        <v>0</v>
      </c>
      <c r="G12" s="474">
        <v>0</v>
      </c>
      <c r="H12" s="474">
        <f t="shared" si="0"/>
        <v>23</v>
      </c>
      <c r="I12" s="474">
        <f t="shared" si="1"/>
        <v>109</v>
      </c>
      <c r="J12" s="474">
        <f t="shared" si="2"/>
        <v>132</v>
      </c>
      <c r="K12" s="27" t="s">
        <v>147</v>
      </c>
    </row>
    <row r="13" spans="1:11" ht="18" customHeight="1" x14ac:dyDescent="0.3">
      <c r="A13" s="448" t="s">
        <v>20</v>
      </c>
      <c r="B13" s="474">
        <v>84</v>
      </c>
      <c r="C13" s="474">
        <v>120</v>
      </c>
      <c r="D13" s="474">
        <v>204</v>
      </c>
      <c r="E13" s="474">
        <v>0</v>
      </c>
      <c r="F13" s="474">
        <v>0</v>
      </c>
      <c r="G13" s="474">
        <v>0</v>
      </c>
      <c r="H13" s="474">
        <f t="shared" si="0"/>
        <v>84</v>
      </c>
      <c r="I13" s="474">
        <f t="shared" si="1"/>
        <v>120</v>
      </c>
      <c r="J13" s="474">
        <f t="shared" si="2"/>
        <v>204</v>
      </c>
      <c r="K13" s="27" t="s">
        <v>148</v>
      </c>
    </row>
    <row r="14" spans="1:11" ht="18" customHeight="1" x14ac:dyDescent="0.3">
      <c r="A14" s="448" t="s">
        <v>21</v>
      </c>
      <c r="B14" s="474">
        <v>122</v>
      </c>
      <c r="C14" s="474">
        <v>65</v>
      </c>
      <c r="D14" s="474">
        <v>187</v>
      </c>
      <c r="E14" s="474">
        <v>0</v>
      </c>
      <c r="F14" s="474">
        <v>0</v>
      </c>
      <c r="G14" s="474">
        <v>0</v>
      </c>
      <c r="H14" s="474">
        <f t="shared" si="0"/>
        <v>122</v>
      </c>
      <c r="I14" s="474">
        <f t="shared" si="1"/>
        <v>65</v>
      </c>
      <c r="J14" s="474">
        <f t="shared" si="2"/>
        <v>187</v>
      </c>
      <c r="K14" s="26" t="s">
        <v>150</v>
      </c>
    </row>
    <row r="15" spans="1:11" ht="18" customHeight="1" x14ac:dyDescent="0.3">
      <c r="A15" s="448" t="s">
        <v>22</v>
      </c>
      <c r="B15" s="474">
        <v>24</v>
      </c>
      <c r="C15" s="474">
        <v>17</v>
      </c>
      <c r="D15" s="474">
        <v>41</v>
      </c>
      <c r="E15" s="474">
        <v>0</v>
      </c>
      <c r="F15" s="474">
        <v>0</v>
      </c>
      <c r="G15" s="474">
        <v>0</v>
      </c>
      <c r="H15" s="474">
        <f t="shared" si="0"/>
        <v>24</v>
      </c>
      <c r="I15" s="474">
        <f t="shared" si="1"/>
        <v>17</v>
      </c>
      <c r="J15" s="474">
        <f t="shared" si="2"/>
        <v>41</v>
      </c>
      <c r="K15" s="27" t="s">
        <v>151</v>
      </c>
    </row>
    <row r="16" spans="1:11" ht="18" customHeight="1" x14ac:dyDescent="0.3">
      <c r="A16" s="448" t="s">
        <v>23</v>
      </c>
      <c r="B16" s="474">
        <v>101</v>
      </c>
      <c r="C16" s="474">
        <v>133</v>
      </c>
      <c r="D16" s="474">
        <v>234</v>
      </c>
      <c r="E16" s="474">
        <v>0</v>
      </c>
      <c r="F16" s="474">
        <v>0</v>
      </c>
      <c r="G16" s="474">
        <v>0</v>
      </c>
      <c r="H16" s="474">
        <f t="shared" si="0"/>
        <v>101</v>
      </c>
      <c r="I16" s="474">
        <f t="shared" si="1"/>
        <v>133</v>
      </c>
      <c r="J16" s="474">
        <f t="shared" si="2"/>
        <v>234</v>
      </c>
      <c r="K16" s="27" t="s">
        <v>152</v>
      </c>
    </row>
    <row r="17" spans="1:11" ht="18" customHeight="1" x14ac:dyDescent="0.3">
      <c r="A17" s="448" t="s">
        <v>24</v>
      </c>
      <c r="B17" s="474">
        <v>444</v>
      </c>
      <c r="C17" s="474">
        <v>147</v>
      </c>
      <c r="D17" s="474">
        <v>591</v>
      </c>
      <c r="E17" s="474">
        <v>0</v>
      </c>
      <c r="F17" s="474">
        <v>0</v>
      </c>
      <c r="G17" s="474">
        <v>0</v>
      </c>
      <c r="H17" s="474">
        <f t="shared" si="0"/>
        <v>444</v>
      </c>
      <c r="I17" s="474">
        <f t="shared" si="1"/>
        <v>147</v>
      </c>
      <c r="J17" s="474">
        <f t="shared" si="2"/>
        <v>591</v>
      </c>
      <c r="K17" s="27" t="s">
        <v>167</v>
      </c>
    </row>
    <row r="18" spans="1:11" ht="18" customHeight="1" x14ac:dyDescent="0.3">
      <c r="A18" s="448" t="s">
        <v>478</v>
      </c>
      <c r="B18" s="474">
        <v>40</v>
      </c>
      <c r="C18" s="474">
        <v>65</v>
      </c>
      <c r="D18" s="474">
        <v>105</v>
      </c>
      <c r="E18" s="474">
        <v>0</v>
      </c>
      <c r="F18" s="474">
        <v>0</v>
      </c>
      <c r="G18" s="474">
        <v>0</v>
      </c>
      <c r="H18" s="474">
        <f t="shared" si="0"/>
        <v>40</v>
      </c>
      <c r="I18" s="474">
        <f t="shared" si="1"/>
        <v>65</v>
      </c>
      <c r="J18" s="474">
        <f t="shared" si="2"/>
        <v>105</v>
      </c>
      <c r="K18" s="26" t="s">
        <v>515</v>
      </c>
    </row>
    <row r="19" spans="1:11" ht="18" customHeight="1" x14ac:dyDescent="0.3">
      <c r="A19" s="448" t="s">
        <v>26</v>
      </c>
      <c r="B19" s="474">
        <v>22</v>
      </c>
      <c r="C19" s="474">
        <v>42</v>
      </c>
      <c r="D19" s="474">
        <v>64</v>
      </c>
      <c r="E19" s="474">
        <v>0</v>
      </c>
      <c r="F19" s="474">
        <v>0</v>
      </c>
      <c r="G19" s="474">
        <v>0</v>
      </c>
      <c r="H19" s="474">
        <f t="shared" si="0"/>
        <v>22</v>
      </c>
      <c r="I19" s="474">
        <f t="shared" si="1"/>
        <v>42</v>
      </c>
      <c r="J19" s="474">
        <f t="shared" si="2"/>
        <v>64</v>
      </c>
      <c r="K19" s="27" t="s">
        <v>157</v>
      </c>
    </row>
    <row r="20" spans="1:11" ht="18" customHeight="1" x14ac:dyDescent="0.3">
      <c r="A20" s="448" t="s">
        <v>80</v>
      </c>
      <c r="B20" s="474">
        <v>78</v>
      </c>
      <c r="C20" s="474">
        <v>211</v>
      </c>
      <c r="D20" s="474">
        <v>289</v>
      </c>
      <c r="E20" s="474">
        <v>0</v>
      </c>
      <c r="F20" s="474">
        <v>0</v>
      </c>
      <c r="G20" s="474">
        <v>0</v>
      </c>
      <c r="H20" s="474">
        <f t="shared" si="0"/>
        <v>78</v>
      </c>
      <c r="I20" s="474">
        <f t="shared" si="1"/>
        <v>211</v>
      </c>
      <c r="J20" s="474">
        <f t="shared" si="2"/>
        <v>289</v>
      </c>
      <c r="K20" s="27" t="s">
        <v>174</v>
      </c>
    </row>
    <row r="21" spans="1:11" ht="18" customHeight="1" x14ac:dyDescent="0.3">
      <c r="A21" s="448" t="s">
        <v>5</v>
      </c>
      <c r="B21" s="474">
        <v>0</v>
      </c>
      <c r="C21" s="474">
        <v>659</v>
      </c>
      <c r="D21" s="474">
        <v>659</v>
      </c>
      <c r="E21" s="474">
        <v>0</v>
      </c>
      <c r="F21" s="474">
        <v>0</v>
      </c>
      <c r="G21" s="474">
        <v>0</v>
      </c>
      <c r="H21" s="474">
        <f t="shared" si="0"/>
        <v>0</v>
      </c>
      <c r="I21" s="474">
        <f t="shared" si="1"/>
        <v>659</v>
      </c>
      <c r="J21" s="474">
        <f t="shared" si="2"/>
        <v>659</v>
      </c>
      <c r="K21" s="27" t="s">
        <v>168</v>
      </c>
    </row>
    <row r="22" spans="1:11" ht="18" customHeight="1" x14ac:dyDescent="0.3">
      <c r="A22" s="448" t="s">
        <v>4</v>
      </c>
      <c r="B22" s="474">
        <v>164</v>
      </c>
      <c r="C22" s="474">
        <v>89</v>
      </c>
      <c r="D22" s="474">
        <v>253</v>
      </c>
      <c r="E22" s="474">
        <v>0</v>
      </c>
      <c r="F22" s="474">
        <v>0</v>
      </c>
      <c r="G22" s="474">
        <v>0</v>
      </c>
      <c r="H22" s="474">
        <f t="shared" si="0"/>
        <v>164</v>
      </c>
      <c r="I22" s="474">
        <f t="shared" si="1"/>
        <v>89</v>
      </c>
      <c r="J22" s="474">
        <f t="shared" si="2"/>
        <v>253</v>
      </c>
      <c r="K22" s="26" t="s">
        <v>191</v>
      </c>
    </row>
    <row r="23" spans="1:11" ht="18" customHeight="1" x14ac:dyDescent="0.3">
      <c r="A23" s="448" t="s">
        <v>280</v>
      </c>
      <c r="B23" s="474">
        <v>55</v>
      </c>
      <c r="C23" s="474">
        <v>18</v>
      </c>
      <c r="D23" s="474">
        <v>73</v>
      </c>
      <c r="E23" s="474">
        <v>0</v>
      </c>
      <c r="F23" s="474">
        <v>0</v>
      </c>
      <c r="G23" s="474">
        <v>0</v>
      </c>
      <c r="H23" s="474">
        <f t="shared" si="0"/>
        <v>55</v>
      </c>
      <c r="I23" s="474">
        <f t="shared" si="1"/>
        <v>18</v>
      </c>
      <c r="J23" s="474">
        <f t="shared" si="2"/>
        <v>73</v>
      </c>
      <c r="K23" s="27" t="s">
        <v>281</v>
      </c>
    </row>
    <row r="24" spans="1:11" ht="18" customHeight="1" x14ac:dyDescent="0.3">
      <c r="A24" s="448" t="s">
        <v>25</v>
      </c>
      <c r="B24" s="474">
        <v>237</v>
      </c>
      <c r="C24" s="474">
        <v>215</v>
      </c>
      <c r="D24" s="474">
        <v>452</v>
      </c>
      <c r="E24" s="474">
        <v>0</v>
      </c>
      <c r="F24" s="474">
        <v>0</v>
      </c>
      <c r="G24" s="474">
        <v>0</v>
      </c>
      <c r="H24" s="474">
        <f t="shared" si="0"/>
        <v>237</v>
      </c>
      <c r="I24" s="474">
        <f t="shared" si="1"/>
        <v>215</v>
      </c>
      <c r="J24" s="474">
        <f t="shared" si="2"/>
        <v>452</v>
      </c>
      <c r="K24" s="27" t="s">
        <v>277</v>
      </c>
    </row>
    <row r="25" spans="1:11" ht="18" customHeight="1" x14ac:dyDescent="0.3">
      <c r="A25" s="448" t="s">
        <v>28</v>
      </c>
      <c r="B25" s="474">
        <v>87</v>
      </c>
      <c r="C25" s="474">
        <v>52</v>
      </c>
      <c r="D25" s="474">
        <v>139</v>
      </c>
      <c r="E25" s="474">
        <v>0</v>
      </c>
      <c r="F25" s="474">
        <v>0</v>
      </c>
      <c r="G25" s="474">
        <v>0</v>
      </c>
      <c r="H25" s="474">
        <f t="shared" si="0"/>
        <v>87</v>
      </c>
      <c r="I25" s="474">
        <f t="shared" si="1"/>
        <v>52</v>
      </c>
      <c r="J25" s="474">
        <f t="shared" si="2"/>
        <v>139</v>
      </c>
      <c r="K25" s="27" t="s">
        <v>158</v>
      </c>
    </row>
    <row r="26" spans="1:11" s="55" customFormat="1" ht="18" customHeight="1" x14ac:dyDescent="0.3">
      <c r="A26" s="448" t="s">
        <v>63</v>
      </c>
      <c r="B26" s="474">
        <v>75</v>
      </c>
      <c r="C26" s="474">
        <v>48</v>
      </c>
      <c r="D26" s="474">
        <v>123</v>
      </c>
      <c r="E26" s="474">
        <v>0</v>
      </c>
      <c r="F26" s="474">
        <v>0</v>
      </c>
      <c r="G26" s="474">
        <v>0</v>
      </c>
      <c r="H26" s="474">
        <f t="shared" si="0"/>
        <v>75</v>
      </c>
      <c r="I26" s="474">
        <f t="shared" si="1"/>
        <v>48</v>
      </c>
      <c r="J26" s="474">
        <f t="shared" si="2"/>
        <v>123</v>
      </c>
      <c r="K26" s="26" t="s">
        <v>449</v>
      </c>
    </row>
    <row r="27" spans="1:11" ht="18" customHeight="1" x14ac:dyDescent="0.3">
      <c r="A27" s="448" t="s">
        <v>79</v>
      </c>
      <c r="B27" s="474">
        <v>51</v>
      </c>
      <c r="C27" s="474">
        <v>162</v>
      </c>
      <c r="D27" s="474">
        <v>213</v>
      </c>
      <c r="E27" s="474">
        <v>0</v>
      </c>
      <c r="F27" s="474">
        <v>0</v>
      </c>
      <c r="G27" s="474">
        <v>0</v>
      </c>
      <c r="H27" s="474">
        <f t="shared" si="0"/>
        <v>51</v>
      </c>
      <c r="I27" s="474">
        <f t="shared" si="1"/>
        <v>162</v>
      </c>
      <c r="J27" s="474">
        <f t="shared" si="2"/>
        <v>213</v>
      </c>
      <c r="K27" s="27" t="s">
        <v>188</v>
      </c>
    </row>
    <row r="28" spans="1:11" ht="18" customHeight="1" x14ac:dyDescent="0.3">
      <c r="A28" s="448" t="s">
        <v>246</v>
      </c>
      <c r="B28" s="474">
        <v>46</v>
      </c>
      <c r="C28" s="474">
        <v>74</v>
      </c>
      <c r="D28" s="474">
        <v>120</v>
      </c>
      <c r="E28" s="474">
        <v>0</v>
      </c>
      <c r="F28" s="474">
        <v>0</v>
      </c>
      <c r="G28" s="474">
        <v>0</v>
      </c>
      <c r="H28" s="474">
        <f t="shared" si="0"/>
        <v>46</v>
      </c>
      <c r="I28" s="474">
        <f t="shared" si="1"/>
        <v>74</v>
      </c>
      <c r="J28" s="474">
        <f t="shared" si="2"/>
        <v>120</v>
      </c>
      <c r="K28" s="27" t="s">
        <v>453</v>
      </c>
    </row>
    <row r="29" spans="1:11" ht="18" customHeight="1" x14ac:dyDescent="0.3">
      <c r="A29" s="237" t="s">
        <v>30</v>
      </c>
      <c r="B29" s="440">
        <v>35</v>
      </c>
      <c r="C29" s="440">
        <v>21</v>
      </c>
      <c r="D29" s="468">
        <v>56</v>
      </c>
      <c r="E29" s="474">
        <v>0</v>
      </c>
      <c r="F29" s="474">
        <v>0</v>
      </c>
      <c r="G29" s="474">
        <v>0</v>
      </c>
      <c r="H29" s="474">
        <f t="shared" si="0"/>
        <v>35</v>
      </c>
      <c r="I29" s="474">
        <f t="shared" si="1"/>
        <v>21</v>
      </c>
      <c r="J29" s="474">
        <f t="shared" si="2"/>
        <v>56</v>
      </c>
      <c r="K29" s="28" t="s">
        <v>169</v>
      </c>
    </row>
    <row r="30" spans="1:11" ht="18" customHeight="1" thickBot="1" x14ac:dyDescent="0.35">
      <c r="A30" s="454" t="s">
        <v>11</v>
      </c>
      <c r="B30" s="454">
        <f>SUM(B9:B29)</f>
        <v>1835</v>
      </c>
      <c r="C30" s="454">
        <f t="shared" ref="C30:D30" si="3">SUM(C9:C29)</f>
        <v>2432</v>
      </c>
      <c r="D30" s="454">
        <f t="shared" si="3"/>
        <v>4267</v>
      </c>
      <c r="E30" s="454">
        <v>0</v>
      </c>
      <c r="F30" s="454">
        <v>0</v>
      </c>
      <c r="G30" s="454">
        <v>0</v>
      </c>
      <c r="H30" s="454">
        <f t="shared" si="0"/>
        <v>1835</v>
      </c>
      <c r="I30" s="454">
        <f t="shared" si="1"/>
        <v>2432</v>
      </c>
      <c r="J30" s="454">
        <f t="shared" si="2"/>
        <v>4267</v>
      </c>
      <c r="K30" s="78" t="s">
        <v>189</v>
      </c>
    </row>
    <row r="31" spans="1:11" ht="17.399999999999999" customHeight="1" thickTop="1" x14ac:dyDescent="0.25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2"/>
    </row>
    <row r="32" spans="1:11" ht="13.5" customHeight="1" x14ac:dyDescent="0.25">
      <c r="A32" s="237"/>
      <c r="B32" s="237"/>
      <c r="C32" s="237"/>
      <c r="D32" s="237"/>
      <c r="E32" s="237"/>
      <c r="F32" s="237"/>
      <c r="G32" s="237"/>
      <c r="H32" s="237"/>
      <c r="I32" s="237"/>
      <c r="J32" s="237"/>
      <c r="K32" s="22"/>
    </row>
    <row r="33" spans="1:23" s="7" customFormat="1" ht="28.5" customHeight="1" thickBot="1" x14ac:dyDescent="0.8">
      <c r="A33" s="14" t="s">
        <v>643</v>
      </c>
      <c r="B33" s="333"/>
      <c r="C33" s="333"/>
      <c r="D33" s="333"/>
      <c r="E33" s="333"/>
      <c r="F33" s="333"/>
      <c r="G33" s="333"/>
      <c r="H33" s="333"/>
      <c r="I33" s="333"/>
      <c r="J33" s="333"/>
      <c r="K33" s="124" t="s">
        <v>644</v>
      </c>
    </row>
    <row r="34" spans="1:23" s="4" customFormat="1" ht="18" customHeight="1" thickTop="1" x14ac:dyDescent="0.3">
      <c r="A34" s="736" t="s">
        <v>14</v>
      </c>
      <c r="B34" s="736" t="s">
        <v>6</v>
      </c>
      <c r="C34" s="736"/>
      <c r="D34" s="736"/>
      <c r="E34" s="736" t="s">
        <v>7</v>
      </c>
      <c r="F34" s="736"/>
      <c r="G34" s="736"/>
      <c r="H34" s="736" t="s">
        <v>236</v>
      </c>
      <c r="I34" s="736"/>
      <c r="J34" s="736"/>
      <c r="K34" s="739" t="s">
        <v>164</v>
      </c>
    </row>
    <row r="35" spans="1:23" s="4" customFormat="1" ht="18" customHeight="1" x14ac:dyDescent="0.3">
      <c r="A35" s="737"/>
      <c r="B35" s="737" t="s">
        <v>448</v>
      </c>
      <c r="C35" s="737"/>
      <c r="D35" s="737"/>
      <c r="E35" s="737" t="s">
        <v>128</v>
      </c>
      <c r="F35" s="737"/>
      <c r="G35" s="737"/>
      <c r="H35" s="737" t="s">
        <v>129</v>
      </c>
      <c r="I35" s="737"/>
      <c r="J35" s="737"/>
      <c r="K35" s="740"/>
    </row>
    <row r="36" spans="1:23" s="4" customFormat="1" ht="18" customHeight="1" x14ac:dyDescent="0.3">
      <c r="A36" s="737"/>
      <c r="B36" s="315" t="s">
        <v>237</v>
      </c>
      <c r="C36" s="315" t="s">
        <v>270</v>
      </c>
      <c r="D36" s="314" t="s">
        <v>243</v>
      </c>
      <c r="E36" s="315" t="s">
        <v>237</v>
      </c>
      <c r="F36" s="315" t="s">
        <v>270</v>
      </c>
      <c r="G36" s="314" t="s">
        <v>243</v>
      </c>
      <c r="H36" s="315" t="s">
        <v>237</v>
      </c>
      <c r="I36" s="315" t="s">
        <v>270</v>
      </c>
      <c r="J36" s="314" t="s">
        <v>243</v>
      </c>
      <c r="K36" s="740"/>
    </row>
    <row r="37" spans="1:23" s="1" customFormat="1" ht="18" customHeight="1" thickBot="1" x14ac:dyDescent="0.35">
      <c r="A37" s="738"/>
      <c r="B37" s="229" t="s">
        <v>240</v>
      </c>
      <c r="C37" s="229" t="s">
        <v>241</v>
      </c>
      <c r="D37" s="229" t="s">
        <v>242</v>
      </c>
      <c r="E37" s="229" t="s">
        <v>240</v>
      </c>
      <c r="F37" s="229" t="s">
        <v>241</v>
      </c>
      <c r="G37" s="229" t="s">
        <v>242</v>
      </c>
      <c r="H37" s="229" t="s">
        <v>240</v>
      </c>
      <c r="I37" s="229" t="s">
        <v>241</v>
      </c>
      <c r="J37" s="229" t="s">
        <v>242</v>
      </c>
      <c r="K37" s="741"/>
    </row>
    <row r="38" spans="1:23" ht="24.75" customHeight="1" x14ac:dyDescent="0.3">
      <c r="A38" s="35" t="s">
        <v>286</v>
      </c>
      <c r="B38" s="38"/>
      <c r="C38" s="38"/>
      <c r="D38" s="38"/>
      <c r="E38" s="38"/>
      <c r="F38" s="38"/>
      <c r="G38" s="38"/>
      <c r="H38" s="38"/>
      <c r="I38" s="38"/>
      <c r="J38" s="38"/>
      <c r="K38" s="27" t="s">
        <v>171</v>
      </c>
    </row>
    <row r="39" spans="1:23" ht="24.75" customHeight="1" x14ac:dyDescent="0.3">
      <c r="A39" s="448" t="s">
        <v>19</v>
      </c>
      <c r="B39" s="474">
        <v>117</v>
      </c>
      <c r="C39" s="474">
        <v>82</v>
      </c>
      <c r="D39" s="474">
        <v>199</v>
      </c>
      <c r="E39" s="474">
        <v>0</v>
      </c>
      <c r="F39" s="474">
        <v>0</v>
      </c>
      <c r="G39" s="474">
        <v>0</v>
      </c>
      <c r="H39" s="474">
        <f>SUM(E39,B39)</f>
        <v>117</v>
      </c>
      <c r="I39" s="474">
        <f t="shared" ref="I39:J39" si="4">SUM(F39,C39)</f>
        <v>82</v>
      </c>
      <c r="J39" s="474">
        <f t="shared" si="4"/>
        <v>199</v>
      </c>
      <c r="K39" s="27" t="s">
        <v>147</v>
      </c>
    </row>
    <row r="40" spans="1:23" ht="24.75" customHeight="1" x14ac:dyDescent="0.3">
      <c r="A40" s="448" t="s">
        <v>20</v>
      </c>
      <c r="B40" s="474">
        <v>9</v>
      </c>
      <c r="C40" s="474">
        <v>2</v>
      </c>
      <c r="D40" s="474">
        <v>11</v>
      </c>
      <c r="E40" s="474">
        <v>0</v>
      </c>
      <c r="F40" s="474">
        <v>0</v>
      </c>
      <c r="G40" s="474">
        <v>0</v>
      </c>
      <c r="H40" s="474">
        <f t="shared" ref="H40:H49" si="5">SUM(E40,B40)</f>
        <v>9</v>
      </c>
      <c r="I40" s="474">
        <f t="shared" ref="I40:I49" si="6">SUM(F40,C40)</f>
        <v>2</v>
      </c>
      <c r="J40" s="474">
        <f t="shared" ref="J40:J49" si="7">SUM(G40,D40)</f>
        <v>11</v>
      </c>
      <c r="K40" s="27" t="s">
        <v>148</v>
      </c>
    </row>
    <row r="41" spans="1:23" ht="24.75" customHeight="1" x14ac:dyDescent="0.3">
      <c r="A41" s="448" t="s">
        <v>23</v>
      </c>
      <c r="B41" s="474">
        <v>61</v>
      </c>
      <c r="C41" s="474">
        <v>53</v>
      </c>
      <c r="D41" s="474">
        <v>114</v>
      </c>
      <c r="E41" s="474">
        <v>0</v>
      </c>
      <c r="F41" s="474">
        <v>0</v>
      </c>
      <c r="G41" s="474">
        <v>0</v>
      </c>
      <c r="H41" s="474">
        <f t="shared" si="5"/>
        <v>61</v>
      </c>
      <c r="I41" s="474">
        <f t="shared" si="6"/>
        <v>53</v>
      </c>
      <c r="J41" s="474">
        <f t="shared" si="7"/>
        <v>114</v>
      </c>
      <c r="K41" s="26" t="s">
        <v>152</v>
      </c>
    </row>
    <row r="42" spans="1:23" ht="24.75" customHeight="1" x14ac:dyDescent="0.3">
      <c r="A42" s="448" t="s">
        <v>24</v>
      </c>
      <c r="B42" s="474">
        <v>148</v>
      </c>
      <c r="C42" s="474">
        <v>61</v>
      </c>
      <c r="D42" s="474">
        <v>209</v>
      </c>
      <c r="E42" s="474">
        <v>0</v>
      </c>
      <c r="F42" s="474">
        <v>0</v>
      </c>
      <c r="G42" s="474">
        <v>0</v>
      </c>
      <c r="H42" s="474">
        <f t="shared" si="5"/>
        <v>148</v>
      </c>
      <c r="I42" s="474">
        <f t="shared" si="6"/>
        <v>61</v>
      </c>
      <c r="J42" s="474">
        <f t="shared" si="7"/>
        <v>209</v>
      </c>
      <c r="K42" s="27" t="s">
        <v>167</v>
      </c>
    </row>
    <row r="43" spans="1:23" ht="24.75" customHeight="1" x14ac:dyDescent="0.3">
      <c r="A43" s="448" t="s">
        <v>5</v>
      </c>
      <c r="B43" s="474">
        <v>0</v>
      </c>
      <c r="C43" s="474">
        <v>37</v>
      </c>
      <c r="D43" s="474">
        <v>37</v>
      </c>
      <c r="E43" s="474">
        <v>0</v>
      </c>
      <c r="F43" s="474">
        <v>0</v>
      </c>
      <c r="G43" s="474">
        <v>0</v>
      </c>
      <c r="H43" s="474">
        <f t="shared" si="5"/>
        <v>0</v>
      </c>
      <c r="I43" s="474">
        <f t="shared" si="6"/>
        <v>37</v>
      </c>
      <c r="J43" s="474">
        <f t="shared" si="7"/>
        <v>37</v>
      </c>
      <c r="K43" s="27" t="s">
        <v>168</v>
      </c>
    </row>
    <row r="44" spans="1:23" ht="24.75" customHeight="1" x14ac:dyDescent="0.3">
      <c r="A44" s="448" t="s">
        <v>4</v>
      </c>
      <c r="B44" s="474">
        <v>0</v>
      </c>
      <c r="C44" s="474">
        <v>64</v>
      </c>
      <c r="D44" s="474">
        <v>64</v>
      </c>
      <c r="E44" s="474">
        <v>0</v>
      </c>
      <c r="F44" s="474">
        <v>0</v>
      </c>
      <c r="G44" s="474">
        <v>0</v>
      </c>
      <c r="H44" s="474">
        <f t="shared" si="5"/>
        <v>0</v>
      </c>
      <c r="I44" s="474">
        <f t="shared" si="6"/>
        <v>64</v>
      </c>
      <c r="J44" s="474">
        <f t="shared" si="7"/>
        <v>64</v>
      </c>
      <c r="K44" s="27" t="s">
        <v>191</v>
      </c>
      <c r="M44" s="448"/>
      <c r="N44" s="38"/>
      <c r="O44" s="38"/>
      <c r="P44" s="38"/>
      <c r="Q44" s="38"/>
      <c r="R44" s="38"/>
      <c r="S44" s="38"/>
      <c r="T44" s="38"/>
      <c r="U44" s="38"/>
      <c r="V44" s="38"/>
      <c r="W44" s="27"/>
    </row>
    <row r="45" spans="1:23" ht="24.75" customHeight="1" x14ac:dyDescent="0.3">
      <c r="A45" s="448" t="s">
        <v>25</v>
      </c>
      <c r="B45" s="474">
        <v>34</v>
      </c>
      <c r="C45" s="474">
        <v>46</v>
      </c>
      <c r="D45" s="474">
        <v>80</v>
      </c>
      <c r="E45" s="474">
        <v>0</v>
      </c>
      <c r="F45" s="474">
        <v>0</v>
      </c>
      <c r="G45" s="474">
        <v>0</v>
      </c>
      <c r="H45" s="474">
        <f t="shared" si="5"/>
        <v>34</v>
      </c>
      <c r="I45" s="474">
        <f t="shared" si="6"/>
        <v>46</v>
      </c>
      <c r="J45" s="474">
        <f t="shared" si="7"/>
        <v>80</v>
      </c>
      <c r="K45" s="26" t="s">
        <v>277</v>
      </c>
      <c r="M45" s="448"/>
      <c r="N45" s="38"/>
      <c r="O45" s="38"/>
      <c r="P45" s="38"/>
      <c r="Q45" s="38"/>
      <c r="R45" s="38"/>
      <c r="S45" s="38"/>
      <c r="T45" s="38"/>
      <c r="U45" s="38"/>
      <c r="V45" s="38"/>
      <c r="W45" s="27"/>
    </row>
    <row r="46" spans="1:23" s="55" customFormat="1" ht="24.75" customHeight="1" x14ac:dyDescent="0.3">
      <c r="A46" s="448" t="s">
        <v>28</v>
      </c>
      <c r="B46" s="474">
        <v>118</v>
      </c>
      <c r="C46" s="474">
        <v>10</v>
      </c>
      <c r="D46" s="474">
        <v>128</v>
      </c>
      <c r="E46" s="474">
        <v>0</v>
      </c>
      <c r="F46" s="474">
        <v>0</v>
      </c>
      <c r="G46" s="474">
        <v>0</v>
      </c>
      <c r="H46" s="474">
        <f t="shared" si="5"/>
        <v>118</v>
      </c>
      <c r="I46" s="474">
        <f t="shared" si="6"/>
        <v>10</v>
      </c>
      <c r="J46" s="474">
        <f t="shared" si="7"/>
        <v>128</v>
      </c>
      <c r="K46" s="27" t="s">
        <v>158</v>
      </c>
      <c r="M46" s="448"/>
      <c r="N46" s="38"/>
      <c r="O46" s="38"/>
      <c r="P46" s="38"/>
      <c r="Q46" s="38"/>
      <c r="R46" s="38"/>
      <c r="S46" s="38"/>
      <c r="T46" s="38"/>
      <c r="U46" s="38"/>
      <c r="V46" s="38"/>
      <c r="W46" s="26"/>
    </row>
    <row r="47" spans="1:23" ht="24.75" customHeight="1" x14ac:dyDescent="0.3">
      <c r="A47" s="448" t="s">
        <v>63</v>
      </c>
      <c r="B47" s="474">
        <v>12</v>
      </c>
      <c r="C47" s="474">
        <v>0</v>
      </c>
      <c r="D47" s="474">
        <v>12</v>
      </c>
      <c r="E47" s="474">
        <v>0</v>
      </c>
      <c r="F47" s="474">
        <v>0</v>
      </c>
      <c r="G47" s="474">
        <v>0</v>
      </c>
      <c r="H47" s="474">
        <f t="shared" si="5"/>
        <v>12</v>
      </c>
      <c r="I47" s="474">
        <f t="shared" si="6"/>
        <v>0</v>
      </c>
      <c r="J47" s="474">
        <f t="shared" si="7"/>
        <v>12</v>
      </c>
      <c r="K47" s="27" t="s">
        <v>449</v>
      </c>
      <c r="M47" s="448"/>
      <c r="N47" s="38"/>
      <c r="O47" s="38"/>
      <c r="P47" s="38"/>
      <c r="Q47" s="38"/>
      <c r="R47" s="38"/>
      <c r="S47" s="38"/>
      <c r="T47" s="38"/>
      <c r="U47" s="38"/>
      <c r="V47" s="38"/>
      <c r="W47" s="27"/>
    </row>
    <row r="48" spans="1:23" ht="24.75" customHeight="1" thickBot="1" x14ac:dyDescent="0.35">
      <c r="A48" s="36" t="s">
        <v>13</v>
      </c>
      <c r="B48" s="468">
        <f>SUM(B39:B47)</f>
        <v>499</v>
      </c>
      <c r="C48" s="468">
        <f t="shared" ref="C48:D48" si="8">SUM(C39:C47)</f>
        <v>355</v>
      </c>
      <c r="D48" s="468">
        <f t="shared" si="8"/>
        <v>854</v>
      </c>
      <c r="E48" s="437">
        <v>0</v>
      </c>
      <c r="F48" s="437">
        <v>0</v>
      </c>
      <c r="G48" s="437">
        <v>0</v>
      </c>
      <c r="H48" s="437">
        <f t="shared" si="5"/>
        <v>499</v>
      </c>
      <c r="I48" s="437">
        <f t="shared" si="6"/>
        <v>355</v>
      </c>
      <c r="J48" s="437">
        <f t="shared" si="7"/>
        <v>854</v>
      </c>
      <c r="K48" s="26" t="s">
        <v>163</v>
      </c>
      <c r="M48" s="448"/>
      <c r="N48" s="38"/>
      <c r="O48" s="38"/>
      <c r="P48" s="38"/>
      <c r="Q48" s="38"/>
      <c r="R48" s="38"/>
      <c r="S48" s="38"/>
      <c r="T48" s="38"/>
      <c r="U48" s="38"/>
      <c r="V48" s="38"/>
      <c r="W48" s="27"/>
    </row>
    <row r="49" spans="1:23" ht="21" customHeight="1" thickBot="1" x14ac:dyDescent="0.35">
      <c r="A49" s="37" t="s">
        <v>78</v>
      </c>
      <c r="B49" s="37">
        <f t="shared" ref="B49:D49" si="9">SUM(B48,B30)</f>
        <v>2334</v>
      </c>
      <c r="C49" s="37">
        <f t="shared" si="9"/>
        <v>2787</v>
      </c>
      <c r="D49" s="37">
        <f t="shared" si="9"/>
        <v>5121</v>
      </c>
      <c r="E49" s="37">
        <v>0</v>
      </c>
      <c r="F49" s="37">
        <v>0</v>
      </c>
      <c r="G49" s="37">
        <v>0</v>
      </c>
      <c r="H49" s="37">
        <f t="shared" si="5"/>
        <v>2334</v>
      </c>
      <c r="I49" s="37">
        <f t="shared" si="6"/>
        <v>2787</v>
      </c>
      <c r="J49" s="37">
        <f t="shared" si="7"/>
        <v>5121</v>
      </c>
      <c r="K49" s="324" t="s">
        <v>526</v>
      </c>
      <c r="L49" s="34"/>
      <c r="M49" s="448"/>
      <c r="N49" s="38"/>
      <c r="O49" s="38"/>
      <c r="P49" s="38"/>
      <c r="Q49" s="38"/>
      <c r="R49" s="38"/>
      <c r="S49" s="38"/>
      <c r="T49" s="38"/>
      <c r="U49" s="38"/>
      <c r="V49" s="38"/>
      <c r="W49" s="27"/>
    </row>
    <row r="50" spans="1:23" ht="17.399999999999999" customHeight="1" thickTop="1" x14ac:dyDescent="0.3">
      <c r="K50" s="19"/>
      <c r="L50" s="19"/>
      <c r="M50" s="448"/>
      <c r="N50" s="38"/>
      <c r="O50" s="38"/>
      <c r="P50" s="38"/>
      <c r="Q50" s="38"/>
      <c r="R50" s="38"/>
      <c r="S50" s="38"/>
      <c r="T50" s="38"/>
      <c r="U50" s="38"/>
      <c r="V50" s="38"/>
      <c r="W50" s="26"/>
    </row>
    <row r="51" spans="1:23" ht="17.399999999999999" customHeight="1" x14ac:dyDescent="0.25">
      <c r="K51" s="19"/>
      <c r="L51" s="19"/>
      <c r="M51" s="19"/>
      <c r="N51" s="19"/>
      <c r="O51" s="19"/>
      <c r="P51" s="19"/>
      <c r="Q51" s="19"/>
      <c r="R51" s="19"/>
      <c r="S51" s="19"/>
    </row>
    <row r="52" spans="1:23" ht="17.399999999999999" customHeight="1" x14ac:dyDescent="0.25">
      <c r="K52" s="19"/>
      <c r="L52" s="19"/>
      <c r="M52" s="19"/>
      <c r="N52" s="19"/>
      <c r="O52" s="19"/>
      <c r="P52" s="19"/>
      <c r="Q52" s="19"/>
      <c r="R52" s="19"/>
      <c r="S52" s="19"/>
    </row>
    <row r="53" spans="1:23" ht="15.6" x14ac:dyDescent="0.3">
      <c r="A53" s="4"/>
      <c r="B53" s="3"/>
      <c r="C53" s="3"/>
      <c r="D53" s="3"/>
      <c r="E53" s="3"/>
      <c r="F53" s="3"/>
      <c r="G53" s="3"/>
      <c r="H53" s="3"/>
      <c r="I53" s="3"/>
      <c r="J53" s="5"/>
    </row>
    <row r="54" spans="1:23" ht="15.6" x14ac:dyDescent="0.3">
      <c r="A54" s="4"/>
      <c r="B54" s="3"/>
      <c r="C54" s="3"/>
      <c r="D54" s="3"/>
      <c r="E54" s="3"/>
      <c r="F54" s="3"/>
      <c r="G54" s="3"/>
      <c r="H54" s="3"/>
      <c r="I54" s="3"/>
      <c r="J54" s="5"/>
    </row>
    <row r="55" spans="1:23" ht="15.6" x14ac:dyDescent="0.3">
      <c r="A55" s="4"/>
      <c r="B55" s="3"/>
      <c r="C55" s="3"/>
      <c r="D55" s="3"/>
      <c r="E55" s="3"/>
      <c r="F55" s="3"/>
      <c r="G55" s="3"/>
      <c r="H55" s="3"/>
      <c r="I55" s="3"/>
      <c r="J55" s="5"/>
    </row>
    <row r="56" spans="1:23" ht="15.6" x14ac:dyDescent="0.3">
      <c r="A56" s="4"/>
      <c r="B56" s="3"/>
      <c r="C56" s="3"/>
      <c r="D56" s="3"/>
      <c r="E56" s="3"/>
      <c r="F56" s="3"/>
      <c r="G56" s="3"/>
      <c r="H56" s="3"/>
      <c r="I56" s="3"/>
      <c r="J56" s="5"/>
    </row>
    <row r="57" spans="1:23" ht="15.6" x14ac:dyDescent="0.3">
      <c r="A57" s="4"/>
      <c r="B57" s="3"/>
      <c r="C57" s="3"/>
      <c r="D57" s="3"/>
      <c r="E57" s="3"/>
      <c r="F57" s="3"/>
      <c r="G57" s="3"/>
      <c r="H57" s="3"/>
      <c r="I57" s="3"/>
      <c r="J57" s="5"/>
    </row>
    <row r="58" spans="1:23" ht="15.6" x14ac:dyDescent="0.3">
      <c r="A58" s="4"/>
      <c r="B58" s="3"/>
      <c r="C58" s="3"/>
      <c r="D58" s="3"/>
      <c r="E58" s="3"/>
      <c r="F58" s="3"/>
      <c r="G58" s="3"/>
      <c r="H58" s="3"/>
      <c r="I58" s="3"/>
      <c r="J58" s="5"/>
    </row>
    <row r="59" spans="1:23" ht="15.6" x14ac:dyDescent="0.3">
      <c r="A59" s="4"/>
      <c r="B59" s="3"/>
      <c r="C59" s="3"/>
      <c r="D59" s="3"/>
      <c r="E59" s="3"/>
      <c r="F59" s="3"/>
      <c r="G59" s="3"/>
      <c r="H59" s="3"/>
      <c r="I59" s="3"/>
      <c r="J59" s="5"/>
    </row>
    <row r="60" spans="1:23" ht="15.6" x14ac:dyDescent="0.3">
      <c r="A60" s="4"/>
      <c r="B60" s="3"/>
      <c r="C60" s="3"/>
      <c r="D60" s="3"/>
      <c r="E60" s="3"/>
      <c r="F60" s="3"/>
      <c r="G60" s="3"/>
      <c r="H60" s="3"/>
      <c r="I60" s="3"/>
      <c r="J60" s="5"/>
    </row>
    <row r="61" spans="1:23" ht="15.6" x14ac:dyDescent="0.3">
      <c r="A61" s="4"/>
      <c r="B61" s="3"/>
      <c r="C61" s="3"/>
      <c r="D61" s="3"/>
      <c r="E61" s="3"/>
      <c r="F61" s="3"/>
      <c r="G61" s="3"/>
      <c r="H61" s="3"/>
      <c r="I61" s="3"/>
      <c r="J61" s="5"/>
    </row>
    <row r="62" spans="1:23" ht="15.6" x14ac:dyDescent="0.3">
      <c r="A62" s="4"/>
      <c r="B62" s="3"/>
      <c r="C62" s="3"/>
      <c r="D62" s="3"/>
      <c r="E62" s="3"/>
      <c r="F62" s="3"/>
      <c r="G62" s="3"/>
      <c r="H62" s="3"/>
      <c r="I62" s="3"/>
      <c r="J62" s="5"/>
    </row>
    <row r="63" spans="1:23" ht="15.6" x14ac:dyDescent="0.3">
      <c r="A63" s="4"/>
      <c r="B63" s="3"/>
      <c r="C63" s="3"/>
      <c r="D63" s="3"/>
      <c r="E63" s="3"/>
      <c r="F63" s="3"/>
      <c r="G63" s="3"/>
      <c r="H63" s="3"/>
      <c r="I63" s="3"/>
      <c r="J63" s="5"/>
    </row>
    <row r="64" spans="1:23" ht="15.6" x14ac:dyDescent="0.3">
      <c r="A64" s="4"/>
      <c r="B64" s="3"/>
      <c r="C64" s="3"/>
      <c r="D64" s="3"/>
      <c r="E64" s="3"/>
      <c r="F64" s="3"/>
      <c r="G64" s="3"/>
      <c r="H64" s="3"/>
      <c r="I64" s="3"/>
      <c r="J64" s="5"/>
    </row>
    <row r="65" spans="1:10" ht="15.6" x14ac:dyDescent="0.3">
      <c r="A65" s="4"/>
      <c r="B65" s="3"/>
      <c r="C65" s="3"/>
      <c r="D65" s="3"/>
      <c r="E65" s="3"/>
      <c r="F65" s="3"/>
      <c r="G65" s="3"/>
      <c r="H65" s="3"/>
      <c r="I65" s="3"/>
      <c r="J65" s="5"/>
    </row>
    <row r="66" spans="1:10" ht="15.6" x14ac:dyDescent="0.3">
      <c r="A66" s="4"/>
      <c r="B66" s="3"/>
      <c r="C66" s="3"/>
      <c r="D66" s="3"/>
      <c r="E66" s="3"/>
      <c r="F66" s="3"/>
      <c r="G66" s="3"/>
      <c r="H66" s="3"/>
      <c r="I66" s="3"/>
      <c r="J66" s="5"/>
    </row>
    <row r="67" spans="1:10" ht="15.6" x14ac:dyDescent="0.3">
      <c r="A67" s="4"/>
      <c r="B67" s="3"/>
      <c r="C67" s="3"/>
      <c r="D67" s="3"/>
      <c r="E67" s="3"/>
      <c r="F67" s="3"/>
      <c r="G67" s="3"/>
      <c r="H67" s="3"/>
      <c r="I67" s="3"/>
      <c r="J67" s="5"/>
    </row>
    <row r="68" spans="1:10" ht="15.6" x14ac:dyDescent="0.3">
      <c r="A68" s="4"/>
      <c r="B68" s="3"/>
      <c r="C68" s="3"/>
      <c r="D68" s="3"/>
      <c r="E68" s="3"/>
      <c r="F68" s="3"/>
      <c r="G68" s="3"/>
      <c r="H68" s="3"/>
      <c r="I68" s="3"/>
      <c r="J68" s="5"/>
    </row>
    <row r="69" spans="1:10" ht="15.6" x14ac:dyDescent="0.3">
      <c r="A69" s="4"/>
      <c r="B69" s="3"/>
      <c r="C69" s="3"/>
      <c r="D69" s="3"/>
      <c r="E69" s="3"/>
      <c r="F69" s="3"/>
      <c r="G69" s="3"/>
      <c r="H69" s="3"/>
      <c r="I69" s="3"/>
      <c r="J69" s="5"/>
    </row>
    <row r="70" spans="1:10" ht="15.6" x14ac:dyDescent="0.3">
      <c r="A70" s="4"/>
      <c r="B70" s="3"/>
      <c r="C70" s="3"/>
      <c r="D70" s="3"/>
      <c r="E70" s="3"/>
      <c r="F70" s="3"/>
      <c r="G70" s="3"/>
      <c r="H70" s="3"/>
      <c r="I70" s="3"/>
      <c r="J70" s="5"/>
    </row>
    <row r="71" spans="1:10" ht="15.6" x14ac:dyDescent="0.3">
      <c r="A71" s="4"/>
      <c r="B71" s="3"/>
      <c r="C71" s="3"/>
      <c r="D71" s="3"/>
      <c r="E71" s="3"/>
      <c r="F71" s="3"/>
      <c r="G71" s="3"/>
      <c r="H71" s="3"/>
      <c r="I71" s="3"/>
      <c r="J71" s="5"/>
    </row>
    <row r="72" spans="1:10" ht="15.6" x14ac:dyDescent="0.3">
      <c r="A72" s="4"/>
      <c r="B72" s="3"/>
      <c r="C72" s="3"/>
      <c r="D72" s="3"/>
      <c r="E72" s="3"/>
      <c r="F72" s="3"/>
      <c r="G72" s="3"/>
      <c r="H72" s="3"/>
      <c r="I72" s="3"/>
      <c r="J72" s="5"/>
    </row>
    <row r="73" spans="1:10" ht="15.6" x14ac:dyDescent="0.3">
      <c r="A73" s="4"/>
      <c r="B73" s="3"/>
      <c r="C73" s="3"/>
      <c r="D73" s="3"/>
      <c r="E73" s="3"/>
      <c r="F73" s="3"/>
      <c r="G73" s="3"/>
      <c r="H73" s="3"/>
      <c r="I73" s="3"/>
      <c r="J73" s="5"/>
    </row>
    <row r="74" spans="1:10" ht="15.6" x14ac:dyDescent="0.3">
      <c r="A74" s="4"/>
      <c r="B74" s="3"/>
      <c r="C74" s="3"/>
      <c r="D74" s="3"/>
      <c r="E74" s="3"/>
      <c r="F74" s="3"/>
      <c r="G74" s="3"/>
      <c r="H74" s="3"/>
      <c r="I74" s="3"/>
      <c r="J74" s="5"/>
    </row>
    <row r="75" spans="1:10" ht="15.6" x14ac:dyDescent="0.3">
      <c r="A75" s="4"/>
      <c r="B75" s="3"/>
      <c r="C75" s="3"/>
      <c r="D75" s="3"/>
      <c r="E75" s="3"/>
      <c r="F75" s="3"/>
      <c r="G75" s="3"/>
      <c r="H75" s="3"/>
      <c r="I75" s="3"/>
      <c r="J75" s="5"/>
    </row>
    <row r="76" spans="1:10" ht="15.6" x14ac:dyDescent="0.3">
      <c r="A76" s="4"/>
      <c r="B76" s="3"/>
      <c r="C76" s="3"/>
      <c r="D76" s="3"/>
      <c r="E76" s="3"/>
      <c r="F76" s="3"/>
      <c r="G76" s="3"/>
      <c r="H76" s="3"/>
      <c r="I76" s="3"/>
      <c r="J76" s="5"/>
    </row>
    <row r="77" spans="1:10" ht="15" x14ac:dyDescent="0.25">
      <c r="B77" s="3"/>
      <c r="C77" s="3"/>
      <c r="D77" s="3"/>
      <c r="E77" s="3"/>
      <c r="F77" s="3"/>
      <c r="G77" s="3"/>
      <c r="H77" s="3"/>
      <c r="I77" s="3"/>
      <c r="J77" s="5"/>
    </row>
    <row r="78" spans="1:10" ht="15" x14ac:dyDescent="0.25">
      <c r="B78" s="3"/>
      <c r="C78" s="3"/>
      <c r="D78" s="3"/>
      <c r="E78" s="3"/>
      <c r="F78" s="3"/>
      <c r="G78" s="3"/>
      <c r="H78" s="3"/>
      <c r="I78" s="3"/>
      <c r="J78" s="5"/>
    </row>
    <row r="79" spans="1:10" ht="15" x14ac:dyDescent="0.25">
      <c r="B79" s="3"/>
      <c r="C79" s="3"/>
      <c r="D79" s="3"/>
      <c r="E79" s="3"/>
      <c r="F79" s="3"/>
      <c r="G79" s="3"/>
      <c r="H79" s="3"/>
      <c r="I79" s="3"/>
      <c r="J79" s="5"/>
    </row>
    <row r="80" spans="1:10" ht="15" x14ac:dyDescent="0.25">
      <c r="B80" s="3"/>
      <c r="C80" s="3"/>
      <c r="D80" s="3"/>
      <c r="E80" s="3"/>
      <c r="F80" s="3"/>
      <c r="G80" s="3"/>
      <c r="H80" s="3"/>
      <c r="I80" s="3"/>
      <c r="J80" s="5"/>
    </row>
    <row r="81" spans="2:10" ht="15" x14ac:dyDescent="0.25">
      <c r="B81" s="3"/>
      <c r="C81" s="3"/>
      <c r="D81" s="3"/>
      <c r="E81" s="3"/>
      <c r="F81" s="3"/>
      <c r="G81" s="3"/>
      <c r="H81" s="3"/>
      <c r="I81" s="3"/>
      <c r="J81" s="5"/>
    </row>
    <row r="82" spans="2:10" ht="15" x14ac:dyDescent="0.25">
      <c r="B82" s="3"/>
      <c r="C82" s="3"/>
      <c r="D82" s="3"/>
      <c r="E82" s="3"/>
      <c r="F82" s="3"/>
      <c r="G82" s="3"/>
      <c r="H82" s="3"/>
      <c r="I82" s="3"/>
      <c r="J82" s="5"/>
    </row>
    <row r="83" spans="2:10" ht="15" x14ac:dyDescent="0.25">
      <c r="B83" s="3"/>
      <c r="C83" s="3"/>
      <c r="D83" s="3"/>
      <c r="E83" s="3"/>
      <c r="F83" s="3"/>
      <c r="G83" s="3"/>
      <c r="H83" s="3"/>
      <c r="I83" s="3"/>
      <c r="J83" s="5"/>
    </row>
    <row r="84" spans="2:10" ht="15" x14ac:dyDescent="0.25">
      <c r="B84" s="3"/>
      <c r="C84" s="3"/>
      <c r="D84" s="3"/>
      <c r="E84" s="3"/>
      <c r="F84" s="3"/>
      <c r="G84" s="3"/>
      <c r="H84" s="3"/>
      <c r="I84" s="3"/>
      <c r="J84" s="5"/>
    </row>
    <row r="85" spans="2:10" ht="15" x14ac:dyDescent="0.25">
      <c r="B85" s="3"/>
      <c r="C85" s="3"/>
      <c r="D85" s="3"/>
      <c r="E85" s="3"/>
      <c r="F85" s="3"/>
      <c r="G85" s="3"/>
      <c r="H85" s="3"/>
      <c r="I85" s="3"/>
      <c r="J85" s="5"/>
    </row>
    <row r="86" spans="2:10" ht="15" x14ac:dyDescent="0.25">
      <c r="B86" s="3"/>
      <c r="C86" s="3"/>
      <c r="D86" s="3"/>
      <c r="E86" s="3"/>
      <c r="F86" s="3"/>
      <c r="G86" s="3"/>
      <c r="H86" s="3"/>
      <c r="I86" s="3"/>
      <c r="J86" s="5"/>
    </row>
    <row r="87" spans="2:10" ht="15" x14ac:dyDescent="0.25">
      <c r="B87" s="3"/>
      <c r="C87" s="3"/>
      <c r="D87" s="3"/>
      <c r="E87" s="3"/>
      <c r="F87" s="3"/>
      <c r="G87" s="3"/>
      <c r="H87" s="3"/>
      <c r="I87" s="3"/>
      <c r="J87" s="5"/>
    </row>
    <row r="88" spans="2:10" ht="15" x14ac:dyDescent="0.25">
      <c r="B88" s="3"/>
      <c r="C88" s="3"/>
      <c r="D88" s="3"/>
      <c r="E88" s="3"/>
      <c r="F88" s="3"/>
      <c r="G88" s="3"/>
      <c r="H88" s="3"/>
      <c r="I88" s="3"/>
      <c r="J88" s="5"/>
    </row>
    <row r="89" spans="2:10" ht="15" x14ac:dyDescent="0.25">
      <c r="B89" s="3"/>
      <c r="C89" s="3"/>
      <c r="D89" s="3"/>
      <c r="E89" s="3"/>
      <c r="F89" s="3"/>
      <c r="G89" s="3"/>
      <c r="H89" s="3"/>
      <c r="I89" s="3"/>
      <c r="J89" s="5"/>
    </row>
    <row r="90" spans="2:10" ht="15" x14ac:dyDescent="0.25">
      <c r="B90" s="3"/>
      <c r="C90" s="3"/>
      <c r="D90" s="3"/>
      <c r="E90" s="3"/>
      <c r="F90" s="3"/>
      <c r="G90" s="3"/>
      <c r="H90" s="3"/>
      <c r="I90" s="3"/>
      <c r="J90" s="5"/>
    </row>
    <row r="91" spans="2:10" ht="15" x14ac:dyDescent="0.25">
      <c r="B91" s="3"/>
      <c r="C91" s="3"/>
      <c r="D91" s="3"/>
      <c r="E91" s="3"/>
      <c r="F91" s="3"/>
      <c r="G91" s="3"/>
      <c r="H91" s="3"/>
      <c r="I91" s="3"/>
      <c r="J91" s="5"/>
    </row>
    <row r="92" spans="2:10" ht="15" x14ac:dyDescent="0.25">
      <c r="B92" s="3"/>
      <c r="C92" s="3"/>
      <c r="D92" s="3"/>
      <c r="E92" s="3"/>
      <c r="F92" s="3"/>
      <c r="G92" s="3"/>
      <c r="H92" s="3"/>
      <c r="I92" s="3"/>
      <c r="J92" s="5"/>
    </row>
    <row r="93" spans="2:10" ht="15" x14ac:dyDescent="0.25">
      <c r="B93" s="3"/>
      <c r="C93" s="3"/>
      <c r="D93" s="3"/>
      <c r="E93" s="3"/>
      <c r="F93" s="3"/>
      <c r="G93" s="3"/>
      <c r="H93" s="3"/>
      <c r="I93" s="3"/>
      <c r="J93" s="5"/>
    </row>
    <row r="94" spans="2:10" ht="15" x14ac:dyDescent="0.25">
      <c r="B94" s="3"/>
      <c r="C94" s="3"/>
      <c r="D94" s="3"/>
      <c r="E94" s="3"/>
      <c r="F94" s="3"/>
      <c r="G94" s="3"/>
      <c r="H94" s="3"/>
      <c r="I94" s="3"/>
      <c r="J94" s="5"/>
    </row>
    <row r="95" spans="2:10" ht="15" x14ac:dyDescent="0.25">
      <c r="B95" s="3"/>
      <c r="C95" s="3"/>
      <c r="D95" s="3"/>
      <c r="E95" s="3"/>
      <c r="F95" s="3"/>
      <c r="G95" s="3"/>
      <c r="H95" s="3"/>
      <c r="I95" s="3"/>
      <c r="J95" s="5"/>
    </row>
    <row r="96" spans="2:10" ht="15" x14ac:dyDescent="0.25">
      <c r="B96" s="3"/>
      <c r="C96" s="3"/>
      <c r="D96" s="3"/>
      <c r="E96" s="3"/>
      <c r="F96" s="3"/>
      <c r="G96" s="3"/>
      <c r="H96" s="3"/>
      <c r="I96" s="3"/>
      <c r="J96" s="5"/>
    </row>
    <row r="97" spans="1:10" ht="15" x14ac:dyDescent="0.25">
      <c r="B97" s="3"/>
      <c r="C97" s="3"/>
      <c r="D97" s="3"/>
      <c r="E97" s="3"/>
      <c r="F97" s="3"/>
      <c r="G97" s="3"/>
      <c r="H97" s="3"/>
      <c r="I97" s="3"/>
      <c r="J97" s="5"/>
    </row>
    <row r="98" spans="1:10" ht="15" x14ac:dyDescent="0.25">
      <c r="B98" s="3"/>
      <c r="C98" s="3"/>
      <c r="D98" s="3"/>
      <c r="E98" s="3"/>
      <c r="F98" s="3"/>
      <c r="G98" s="3"/>
      <c r="H98" s="3"/>
      <c r="I98" s="3"/>
      <c r="J98" s="5"/>
    </row>
    <row r="99" spans="1:10" ht="15" x14ac:dyDescent="0.25">
      <c r="A99" s="16" t="s">
        <v>81</v>
      </c>
      <c r="B99" s="3"/>
      <c r="C99" s="3"/>
      <c r="D99" s="3"/>
      <c r="E99" s="3"/>
      <c r="F99" s="3"/>
      <c r="G99" s="3"/>
      <c r="H99" s="3"/>
      <c r="I99" s="3"/>
      <c r="J99" s="5"/>
    </row>
    <row r="100" spans="1:10" ht="15" x14ac:dyDescent="0.25">
      <c r="B100" s="3"/>
      <c r="C100" s="3"/>
      <c r="D100" s="3"/>
      <c r="E100" s="3"/>
      <c r="F100" s="3"/>
      <c r="G100" s="3"/>
      <c r="H100" s="3"/>
      <c r="I100" s="3"/>
      <c r="J100" s="5"/>
    </row>
    <row r="101" spans="1:10" ht="15" x14ac:dyDescent="0.25">
      <c r="B101" s="3"/>
      <c r="C101" s="3"/>
      <c r="D101" s="3"/>
      <c r="E101" s="3"/>
      <c r="F101" s="3"/>
      <c r="G101" s="3"/>
      <c r="H101" s="3"/>
      <c r="I101" s="3"/>
      <c r="J101" s="5"/>
    </row>
    <row r="102" spans="1:10" ht="15" x14ac:dyDescent="0.25">
      <c r="B102" s="3"/>
      <c r="C102" s="3"/>
      <c r="D102" s="3"/>
      <c r="E102" s="3"/>
      <c r="F102" s="3"/>
      <c r="G102" s="3"/>
      <c r="H102" s="3"/>
      <c r="I102" s="3"/>
      <c r="J102" s="5"/>
    </row>
    <row r="103" spans="1:10" ht="15" x14ac:dyDescent="0.25">
      <c r="B103" s="3"/>
      <c r="C103" s="3"/>
      <c r="D103" s="3"/>
      <c r="E103" s="3"/>
      <c r="F103" s="3"/>
      <c r="G103" s="3"/>
      <c r="H103" s="3"/>
      <c r="I103" s="3"/>
      <c r="J103" s="5"/>
    </row>
    <row r="104" spans="1:10" ht="15" x14ac:dyDescent="0.25">
      <c r="B104" s="3"/>
      <c r="C104" s="3"/>
      <c r="D104" s="3"/>
      <c r="E104" s="3"/>
      <c r="F104" s="3"/>
      <c r="G104" s="3"/>
      <c r="H104" s="3"/>
      <c r="I104" s="3"/>
      <c r="J104" s="5"/>
    </row>
    <row r="105" spans="1:10" ht="15" x14ac:dyDescent="0.25">
      <c r="B105" s="3"/>
      <c r="C105" s="3"/>
      <c r="D105" s="3"/>
      <c r="E105" s="3"/>
      <c r="F105" s="3"/>
      <c r="G105" s="3"/>
      <c r="H105" s="3"/>
      <c r="I105" s="3"/>
      <c r="J105" s="5"/>
    </row>
    <row r="106" spans="1:10" ht="15" x14ac:dyDescent="0.25">
      <c r="B106" s="3"/>
      <c r="C106" s="3"/>
      <c r="D106" s="3"/>
      <c r="E106" s="3"/>
      <c r="F106" s="3"/>
      <c r="G106" s="3"/>
      <c r="H106" s="3"/>
      <c r="I106" s="3"/>
      <c r="J106" s="5"/>
    </row>
    <row r="107" spans="1:10" ht="15" x14ac:dyDescent="0.25">
      <c r="B107" s="3"/>
      <c r="C107" s="3"/>
      <c r="D107" s="3"/>
      <c r="E107" s="3"/>
      <c r="F107" s="3"/>
      <c r="G107" s="3"/>
      <c r="H107" s="3"/>
      <c r="I107" s="3"/>
      <c r="J107" s="5"/>
    </row>
    <row r="108" spans="1:10" ht="15" x14ac:dyDescent="0.25">
      <c r="B108" s="3"/>
      <c r="C108" s="3"/>
      <c r="D108" s="3"/>
      <c r="E108" s="3"/>
      <c r="F108" s="3"/>
      <c r="G108" s="3"/>
      <c r="H108" s="3"/>
      <c r="I108" s="3"/>
      <c r="J108" s="5"/>
    </row>
    <row r="109" spans="1:10" ht="15" x14ac:dyDescent="0.25">
      <c r="B109" s="3"/>
      <c r="C109" s="3"/>
      <c r="D109" s="3"/>
      <c r="E109" s="3"/>
      <c r="F109" s="3"/>
      <c r="G109" s="3"/>
      <c r="H109" s="3"/>
      <c r="I109" s="3"/>
      <c r="J109" s="5"/>
    </row>
    <row r="110" spans="1:10" ht="15" x14ac:dyDescent="0.25">
      <c r="B110" s="3"/>
      <c r="C110" s="3"/>
      <c r="D110" s="3"/>
      <c r="E110" s="3"/>
      <c r="F110" s="3"/>
      <c r="G110" s="3"/>
      <c r="H110" s="3"/>
      <c r="I110" s="3"/>
      <c r="J110" s="5"/>
    </row>
    <row r="111" spans="1:10" ht="15" x14ac:dyDescent="0.25">
      <c r="B111" s="3"/>
      <c r="C111" s="3"/>
      <c r="D111" s="3"/>
      <c r="E111" s="3"/>
      <c r="F111" s="3"/>
      <c r="G111" s="3"/>
      <c r="H111" s="3"/>
      <c r="I111" s="3"/>
      <c r="J111" s="5"/>
    </row>
    <row r="112" spans="1:10" ht="15" x14ac:dyDescent="0.25">
      <c r="B112" s="3"/>
      <c r="C112" s="3"/>
      <c r="D112" s="3"/>
      <c r="E112" s="3"/>
      <c r="F112" s="3"/>
      <c r="G112" s="3"/>
      <c r="H112" s="3"/>
      <c r="I112" s="3"/>
      <c r="J112" s="5"/>
    </row>
    <row r="113" spans="2:10" ht="15" x14ac:dyDescent="0.25">
      <c r="B113" s="3"/>
      <c r="C113" s="3"/>
      <c r="D113" s="3"/>
      <c r="E113" s="3"/>
      <c r="F113" s="3"/>
      <c r="G113" s="3"/>
      <c r="H113" s="3"/>
      <c r="I113" s="3"/>
      <c r="J113" s="5"/>
    </row>
    <row r="114" spans="2:10" ht="15" x14ac:dyDescent="0.25">
      <c r="B114" s="3"/>
      <c r="C114" s="3"/>
      <c r="D114" s="3"/>
      <c r="E114" s="3"/>
      <c r="F114" s="3"/>
      <c r="G114" s="3"/>
      <c r="H114" s="3"/>
      <c r="I114" s="3"/>
      <c r="J114" s="5"/>
    </row>
    <row r="115" spans="2:10" ht="15" x14ac:dyDescent="0.25">
      <c r="B115" s="3"/>
      <c r="C115" s="3"/>
      <c r="D115" s="3"/>
      <c r="E115" s="3"/>
      <c r="F115" s="3"/>
      <c r="G115" s="3"/>
      <c r="H115" s="3"/>
      <c r="I115" s="3"/>
      <c r="J115" s="5"/>
    </row>
    <row r="116" spans="2:10" ht="15" x14ac:dyDescent="0.25">
      <c r="B116" s="3"/>
      <c r="C116" s="3"/>
      <c r="D116" s="3"/>
      <c r="E116" s="3"/>
      <c r="F116" s="3"/>
      <c r="G116" s="3"/>
      <c r="H116" s="3"/>
      <c r="I116" s="3"/>
      <c r="J116" s="5"/>
    </row>
    <row r="117" spans="2:10" ht="15" x14ac:dyDescent="0.25">
      <c r="B117" s="3"/>
      <c r="C117" s="3"/>
      <c r="D117" s="3"/>
      <c r="E117" s="3"/>
      <c r="F117" s="3"/>
      <c r="G117" s="3"/>
      <c r="H117" s="3"/>
      <c r="I117" s="3"/>
      <c r="J117" s="5"/>
    </row>
    <row r="118" spans="2:10" ht="15" x14ac:dyDescent="0.25">
      <c r="B118" s="3"/>
      <c r="C118" s="3"/>
      <c r="D118" s="3"/>
      <c r="E118" s="3"/>
      <c r="F118" s="3"/>
      <c r="G118" s="3"/>
      <c r="H118" s="3"/>
      <c r="I118" s="3"/>
      <c r="J118" s="5"/>
    </row>
    <row r="119" spans="2:10" ht="15" x14ac:dyDescent="0.25">
      <c r="B119" s="3"/>
      <c r="C119" s="3"/>
      <c r="D119" s="3"/>
      <c r="E119" s="3"/>
      <c r="F119" s="3"/>
      <c r="G119" s="3"/>
      <c r="H119" s="3"/>
      <c r="I119" s="3"/>
      <c r="J119" s="5"/>
    </row>
    <row r="120" spans="2:10" ht="15" x14ac:dyDescent="0.25">
      <c r="B120" s="3"/>
      <c r="C120" s="3"/>
      <c r="D120" s="3"/>
      <c r="E120" s="3"/>
      <c r="F120" s="3"/>
      <c r="G120" s="3"/>
      <c r="H120" s="3"/>
      <c r="I120" s="3"/>
      <c r="J120" s="5"/>
    </row>
    <row r="121" spans="2:10" ht="15" x14ac:dyDescent="0.25">
      <c r="B121" s="3"/>
      <c r="C121" s="3"/>
      <c r="D121" s="3"/>
      <c r="E121" s="3"/>
      <c r="F121" s="3"/>
      <c r="G121" s="3"/>
      <c r="H121" s="3"/>
      <c r="I121" s="3"/>
      <c r="J121" s="5"/>
    </row>
    <row r="122" spans="2:10" ht="15" x14ac:dyDescent="0.25">
      <c r="B122" s="3"/>
      <c r="C122" s="3"/>
      <c r="D122" s="3"/>
      <c r="E122" s="3"/>
      <c r="F122" s="3"/>
      <c r="G122" s="3"/>
      <c r="H122" s="3"/>
      <c r="I122" s="3"/>
      <c r="J122" s="5"/>
    </row>
    <row r="123" spans="2:10" ht="15" x14ac:dyDescent="0.25">
      <c r="B123" s="3"/>
      <c r="C123" s="3"/>
      <c r="D123" s="3"/>
      <c r="E123" s="3"/>
      <c r="F123" s="3"/>
      <c r="G123" s="3"/>
      <c r="H123" s="3"/>
      <c r="I123" s="3"/>
      <c r="J123" s="5"/>
    </row>
    <row r="124" spans="2:10" ht="15" x14ac:dyDescent="0.25">
      <c r="B124" s="3"/>
      <c r="C124" s="3"/>
      <c r="D124" s="3"/>
      <c r="E124" s="3"/>
      <c r="F124" s="3"/>
      <c r="G124" s="3"/>
      <c r="H124" s="3"/>
      <c r="I124" s="3"/>
      <c r="J124" s="5"/>
    </row>
    <row r="125" spans="2:10" ht="15" x14ac:dyDescent="0.25">
      <c r="B125" s="3"/>
      <c r="C125" s="3"/>
      <c r="D125" s="3"/>
      <c r="E125" s="3"/>
      <c r="F125" s="3"/>
      <c r="G125" s="3"/>
      <c r="H125" s="3"/>
      <c r="I125" s="3"/>
      <c r="J125" s="5"/>
    </row>
    <row r="126" spans="2:10" ht="15" x14ac:dyDescent="0.25">
      <c r="B126" s="3"/>
      <c r="C126" s="3"/>
      <c r="D126" s="3"/>
      <c r="E126" s="3"/>
      <c r="F126" s="3"/>
      <c r="G126" s="3"/>
      <c r="H126" s="3"/>
      <c r="I126" s="3"/>
      <c r="J126" s="5"/>
    </row>
    <row r="127" spans="2:10" ht="15" x14ac:dyDescent="0.25">
      <c r="B127" s="3"/>
      <c r="C127" s="3"/>
      <c r="D127" s="3"/>
      <c r="E127" s="3"/>
      <c r="F127" s="3"/>
      <c r="G127" s="3"/>
      <c r="H127" s="3"/>
      <c r="I127" s="3"/>
      <c r="J127" s="5"/>
    </row>
    <row r="128" spans="2:10" ht="15" x14ac:dyDescent="0.25">
      <c r="B128" s="3"/>
      <c r="C128" s="3"/>
      <c r="D128" s="3"/>
      <c r="E128" s="3"/>
      <c r="F128" s="3"/>
      <c r="G128" s="3"/>
      <c r="H128" s="3"/>
      <c r="I128" s="3"/>
      <c r="J128" s="5"/>
    </row>
    <row r="129" spans="1:10" ht="15" x14ac:dyDescent="0.25">
      <c r="B129" s="3"/>
      <c r="C129" s="3"/>
      <c r="D129" s="3"/>
      <c r="E129" s="3"/>
      <c r="F129" s="3"/>
      <c r="G129" s="3"/>
      <c r="H129" s="3"/>
      <c r="I129" s="3"/>
      <c r="J129" s="5"/>
    </row>
    <row r="130" spans="1:10" x14ac:dyDescent="0.25">
      <c r="A130" s="16" t="s">
        <v>82</v>
      </c>
      <c r="J130" s="20"/>
    </row>
    <row r="131" spans="1:10" x14ac:dyDescent="0.25">
      <c r="J131" s="20"/>
    </row>
    <row r="132" spans="1:10" x14ac:dyDescent="0.25">
      <c r="J132" s="20"/>
    </row>
    <row r="133" spans="1:10" x14ac:dyDescent="0.25">
      <c r="J133" s="20"/>
    </row>
    <row r="134" spans="1:10" x14ac:dyDescent="0.25">
      <c r="J134" s="20"/>
    </row>
    <row r="135" spans="1:10" x14ac:dyDescent="0.25">
      <c r="J135" s="20"/>
    </row>
    <row r="136" spans="1:10" x14ac:dyDescent="0.25">
      <c r="J136" s="20"/>
    </row>
    <row r="137" spans="1:10" x14ac:dyDescent="0.25">
      <c r="J137" s="20"/>
    </row>
    <row r="138" spans="1:10" x14ac:dyDescent="0.25">
      <c r="J138" s="20"/>
    </row>
    <row r="139" spans="1:10" x14ac:dyDescent="0.25">
      <c r="J139" s="20"/>
    </row>
    <row r="140" spans="1:10" x14ac:dyDescent="0.25">
      <c r="J140" s="20"/>
    </row>
    <row r="141" spans="1:10" x14ac:dyDescent="0.25">
      <c r="J141" s="20"/>
    </row>
    <row r="142" spans="1:10" x14ac:dyDescent="0.25">
      <c r="J142" s="20"/>
    </row>
    <row r="143" spans="1:10" x14ac:dyDescent="0.25">
      <c r="J143" s="20"/>
    </row>
    <row r="144" spans="1:10" x14ac:dyDescent="0.25">
      <c r="J144" s="20"/>
    </row>
    <row r="145" spans="10:10" x14ac:dyDescent="0.25">
      <c r="J145" s="20"/>
    </row>
    <row r="146" spans="10:10" x14ac:dyDescent="0.25">
      <c r="J146" s="20"/>
    </row>
    <row r="147" spans="10:10" x14ac:dyDescent="0.25">
      <c r="J147" s="20"/>
    </row>
    <row r="148" spans="10:10" x14ac:dyDescent="0.25">
      <c r="J148" s="20"/>
    </row>
    <row r="149" spans="10:10" x14ac:dyDescent="0.25">
      <c r="J149" s="20"/>
    </row>
    <row r="150" spans="10:10" x14ac:dyDescent="0.25">
      <c r="J150" s="20"/>
    </row>
    <row r="151" spans="10:10" x14ac:dyDescent="0.25">
      <c r="J151" s="20"/>
    </row>
    <row r="152" spans="10:10" x14ac:dyDescent="0.25">
      <c r="J152" s="20"/>
    </row>
    <row r="153" spans="10:10" x14ac:dyDescent="0.25">
      <c r="J153" s="20"/>
    </row>
    <row r="154" spans="10:10" x14ac:dyDescent="0.25">
      <c r="J154" s="20"/>
    </row>
    <row r="155" spans="10:10" x14ac:dyDescent="0.25">
      <c r="J155" s="20"/>
    </row>
    <row r="156" spans="10:10" x14ac:dyDescent="0.25">
      <c r="J156" s="20"/>
    </row>
    <row r="157" spans="10:10" x14ac:dyDescent="0.25">
      <c r="J157" s="20"/>
    </row>
    <row r="158" spans="10:10" x14ac:dyDescent="0.25">
      <c r="J158" s="20"/>
    </row>
    <row r="159" spans="10:10" x14ac:dyDescent="0.25">
      <c r="J159" s="20"/>
    </row>
    <row r="160" spans="10:10" x14ac:dyDescent="0.25">
      <c r="J160" s="20"/>
    </row>
    <row r="161" spans="10:10" x14ac:dyDescent="0.25">
      <c r="J161" s="20"/>
    </row>
    <row r="162" spans="10:10" x14ac:dyDescent="0.25">
      <c r="J162" s="20"/>
    </row>
    <row r="163" spans="10:10" x14ac:dyDescent="0.25">
      <c r="J163" s="20"/>
    </row>
    <row r="164" spans="10:10" x14ac:dyDescent="0.25">
      <c r="J164" s="20"/>
    </row>
    <row r="165" spans="10:10" x14ac:dyDescent="0.25">
      <c r="J165" s="20"/>
    </row>
    <row r="166" spans="10:10" x14ac:dyDescent="0.25">
      <c r="J166" s="20"/>
    </row>
    <row r="167" spans="10:10" x14ac:dyDescent="0.25">
      <c r="J167" s="20"/>
    </row>
    <row r="168" spans="10:10" x14ac:dyDescent="0.25">
      <c r="J168" s="20"/>
    </row>
    <row r="169" spans="10:10" x14ac:dyDescent="0.25">
      <c r="J169" s="20"/>
    </row>
    <row r="170" spans="10:10" x14ac:dyDescent="0.25">
      <c r="J170" s="20"/>
    </row>
    <row r="171" spans="10:10" x14ac:dyDescent="0.25">
      <c r="J171" s="20"/>
    </row>
    <row r="172" spans="10:10" x14ac:dyDescent="0.25">
      <c r="J172" s="20"/>
    </row>
    <row r="173" spans="10:10" x14ac:dyDescent="0.25">
      <c r="J173" s="20"/>
    </row>
    <row r="174" spans="10:10" x14ac:dyDescent="0.25">
      <c r="J174" s="20"/>
    </row>
    <row r="175" spans="10:10" x14ac:dyDescent="0.25">
      <c r="J175" s="20"/>
    </row>
    <row r="176" spans="10:10" x14ac:dyDescent="0.25">
      <c r="J176" s="20"/>
    </row>
    <row r="177" spans="10:10" x14ac:dyDescent="0.25">
      <c r="J177" s="20"/>
    </row>
    <row r="178" spans="10:10" x14ac:dyDescent="0.25">
      <c r="J178" s="20"/>
    </row>
    <row r="179" spans="10:10" x14ac:dyDescent="0.25">
      <c r="J179" s="20"/>
    </row>
    <row r="180" spans="10:10" x14ac:dyDescent="0.25">
      <c r="J180" s="20"/>
    </row>
    <row r="181" spans="10:10" x14ac:dyDescent="0.25">
      <c r="J181" s="20"/>
    </row>
    <row r="182" spans="10:10" x14ac:dyDescent="0.25">
      <c r="J182" s="20"/>
    </row>
    <row r="183" spans="10:10" x14ac:dyDescent="0.25">
      <c r="J183" s="20"/>
    </row>
    <row r="184" spans="10:10" x14ac:dyDescent="0.25">
      <c r="J184" s="20"/>
    </row>
    <row r="185" spans="10:10" x14ac:dyDescent="0.25">
      <c r="J185" s="20"/>
    </row>
    <row r="186" spans="10:10" x14ac:dyDescent="0.25">
      <c r="J186" s="20"/>
    </row>
    <row r="187" spans="10:10" x14ac:dyDescent="0.25">
      <c r="J187" s="20"/>
    </row>
    <row r="188" spans="10:10" x14ac:dyDescent="0.25">
      <c r="J188" s="20"/>
    </row>
    <row r="189" spans="10:10" x14ac:dyDescent="0.25">
      <c r="J189" s="20"/>
    </row>
    <row r="190" spans="10:10" x14ac:dyDescent="0.25">
      <c r="J190" s="20"/>
    </row>
    <row r="191" spans="10:10" x14ac:dyDescent="0.25">
      <c r="J191" s="20"/>
    </row>
    <row r="192" spans="10:10" x14ac:dyDescent="0.25">
      <c r="J192" s="20"/>
    </row>
    <row r="193" spans="10:10" x14ac:dyDescent="0.25">
      <c r="J193" s="20"/>
    </row>
    <row r="194" spans="10:10" x14ac:dyDescent="0.25">
      <c r="J194" s="20"/>
    </row>
    <row r="195" spans="10:10" x14ac:dyDescent="0.25">
      <c r="J195" s="20"/>
    </row>
    <row r="196" spans="10:10" x14ac:dyDescent="0.25">
      <c r="J196" s="20"/>
    </row>
    <row r="197" spans="10:10" x14ac:dyDescent="0.25">
      <c r="J197" s="20"/>
    </row>
    <row r="198" spans="10:10" x14ac:dyDescent="0.25">
      <c r="J198" s="20"/>
    </row>
    <row r="199" spans="10:10" x14ac:dyDescent="0.25">
      <c r="J199" s="20"/>
    </row>
    <row r="200" spans="10:10" x14ac:dyDescent="0.25">
      <c r="J200" s="20"/>
    </row>
    <row r="201" spans="10:10" x14ac:dyDescent="0.25">
      <c r="J201" s="20"/>
    </row>
    <row r="202" spans="10:10" x14ac:dyDescent="0.25">
      <c r="J202" s="20"/>
    </row>
    <row r="203" spans="10:10" x14ac:dyDescent="0.25">
      <c r="J203" s="20"/>
    </row>
    <row r="204" spans="10:10" x14ac:dyDescent="0.25">
      <c r="J204" s="20"/>
    </row>
    <row r="205" spans="10:10" x14ac:dyDescent="0.25">
      <c r="J205" s="20"/>
    </row>
    <row r="206" spans="10:10" x14ac:dyDescent="0.25">
      <c r="J206" s="20"/>
    </row>
    <row r="207" spans="10:10" x14ac:dyDescent="0.25">
      <c r="J207" s="20"/>
    </row>
    <row r="208" spans="10:10" x14ac:dyDescent="0.25">
      <c r="J208" s="20"/>
    </row>
    <row r="209" spans="10:10" x14ac:dyDescent="0.25">
      <c r="J209" s="20"/>
    </row>
    <row r="210" spans="10:10" x14ac:dyDescent="0.25">
      <c r="J210" s="20"/>
    </row>
    <row r="211" spans="10:10" x14ac:dyDescent="0.25">
      <c r="J211" s="20"/>
    </row>
    <row r="212" spans="10:10" x14ac:dyDescent="0.25">
      <c r="J212" s="20"/>
    </row>
    <row r="213" spans="10:10" x14ac:dyDescent="0.25">
      <c r="J213" s="20"/>
    </row>
    <row r="214" spans="10:10" x14ac:dyDescent="0.25">
      <c r="J214" s="20"/>
    </row>
    <row r="215" spans="10:10" x14ac:dyDescent="0.25">
      <c r="J215" s="20"/>
    </row>
    <row r="216" spans="10:10" x14ac:dyDescent="0.25">
      <c r="J216" s="20"/>
    </row>
    <row r="217" spans="10:10" x14ac:dyDescent="0.25">
      <c r="J217" s="20"/>
    </row>
    <row r="218" spans="10:10" x14ac:dyDescent="0.25">
      <c r="J218" s="20"/>
    </row>
    <row r="219" spans="10:10" x14ac:dyDescent="0.25">
      <c r="J219" s="20"/>
    </row>
    <row r="220" spans="10:10" x14ac:dyDescent="0.25">
      <c r="J220" s="20"/>
    </row>
    <row r="221" spans="10:10" x14ac:dyDescent="0.25">
      <c r="J221" s="20"/>
    </row>
    <row r="222" spans="10:10" x14ac:dyDescent="0.25">
      <c r="J222" s="20"/>
    </row>
    <row r="223" spans="10:10" x14ac:dyDescent="0.25">
      <c r="J223" s="20"/>
    </row>
    <row r="224" spans="10:10" x14ac:dyDescent="0.25">
      <c r="J224" s="20"/>
    </row>
    <row r="225" spans="10:10" x14ac:dyDescent="0.25">
      <c r="J225" s="20"/>
    </row>
    <row r="226" spans="10:10" x14ac:dyDescent="0.25">
      <c r="J226" s="20"/>
    </row>
    <row r="227" spans="10:10" x14ac:dyDescent="0.25">
      <c r="J227" s="20"/>
    </row>
    <row r="228" spans="10:10" x14ac:dyDescent="0.25">
      <c r="J228" s="20"/>
    </row>
    <row r="229" spans="10:10" x14ac:dyDescent="0.25">
      <c r="J229" s="20"/>
    </row>
    <row r="230" spans="10:10" x14ac:dyDescent="0.25">
      <c r="J230" s="20"/>
    </row>
    <row r="231" spans="10:10" x14ac:dyDescent="0.25">
      <c r="J231" s="20"/>
    </row>
    <row r="232" spans="10:10" x14ac:dyDescent="0.25">
      <c r="J232" s="20"/>
    </row>
    <row r="233" spans="10:10" x14ac:dyDescent="0.25">
      <c r="J233" s="20"/>
    </row>
    <row r="234" spans="10:10" x14ac:dyDescent="0.25">
      <c r="J234" s="20"/>
    </row>
    <row r="235" spans="10:10" x14ac:dyDescent="0.25">
      <c r="J235" s="20"/>
    </row>
    <row r="236" spans="10:10" x14ac:dyDescent="0.25">
      <c r="J236" s="20"/>
    </row>
    <row r="237" spans="10:10" x14ac:dyDescent="0.25">
      <c r="J237" s="20"/>
    </row>
    <row r="238" spans="10:10" x14ac:dyDescent="0.25">
      <c r="J238" s="20"/>
    </row>
    <row r="239" spans="10:10" x14ac:dyDescent="0.25">
      <c r="J239" s="20"/>
    </row>
    <row r="240" spans="10:10" x14ac:dyDescent="0.25">
      <c r="J240" s="20"/>
    </row>
    <row r="241" spans="10:10" x14ac:dyDescent="0.25">
      <c r="J241" s="20"/>
    </row>
    <row r="242" spans="10:10" x14ac:dyDescent="0.25">
      <c r="J242" s="20"/>
    </row>
    <row r="243" spans="10:10" x14ac:dyDescent="0.25">
      <c r="J243" s="20"/>
    </row>
  </sheetData>
  <mergeCells count="18">
    <mergeCell ref="A34:A37"/>
    <mergeCell ref="B34:D34"/>
    <mergeCell ref="E34:G34"/>
    <mergeCell ref="H34:J34"/>
    <mergeCell ref="K34:K37"/>
    <mergeCell ref="B35:D35"/>
    <mergeCell ref="E35:G35"/>
    <mergeCell ref="H35:J35"/>
    <mergeCell ref="A1:K1"/>
    <mergeCell ref="B4:D4"/>
    <mergeCell ref="E4:G4"/>
    <mergeCell ref="H4:J4"/>
    <mergeCell ref="A4:A7"/>
    <mergeCell ref="A2:K2"/>
    <mergeCell ref="B5:D5"/>
    <mergeCell ref="E5:G5"/>
    <mergeCell ref="H5:J5"/>
    <mergeCell ref="K4:K7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50"/>
  </sheetPr>
  <dimension ref="A1:K129"/>
  <sheetViews>
    <sheetView rightToLeft="1" view="pageBreakPreview" topLeftCell="A28" zoomScale="80" zoomScaleSheetLayoutView="80" workbookViewId="0">
      <selection activeCell="P6" sqref="P6"/>
    </sheetView>
  </sheetViews>
  <sheetFormatPr defaultRowHeight="15" x14ac:dyDescent="0.25"/>
  <cols>
    <col min="1" max="1" width="26.5546875" style="3" customWidth="1"/>
    <col min="2" max="5" width="9.5546875" style="3" customWidth="1"/>
    <col min="6" max="6" width="7.44140625" style="3" customWidth="1"/>
    <col min="7" max="7" width="7.6640625" style="3" customWidth="1"/>
    <col min="8" max="10" width="9.5546875" style="3" customWidth="1"/>
    <col min="11" max="11" width="45.44140625" style="3" customWidth="1"/>
    <col min="12" max="245" width="9.109375" style="3"/>
    <col min="246" max="246" width="23.6640625" style="3" customWidth="1"/>
    <col min="247" max="259" width="8.44140625" style="3" customWidth="1"/>
    <col min="260" max="501" width="9.109375" style="3"/>
    <col min="502" max="502" width="23.6640625" style="3" customWidth="1"/>
    <col min="503" max="515" width="8.44140625" style="3" customWidth="1"/>
    <col min="516" max="757" width="9.109375" style="3"/>
    <col min="758" max="758" width="23.6640625" style="3" customWidth="1"/>
    <col min="759" max="771" width="8.44140625" style="3" customWidth="1"/>
    <col min="772" max="1013" width="9.109375" style="3"/>
    <col min="1014" max="1014" width="23.6640625" style="3" customWidth="1"/>
    <col min="1015" max="1027" width="8.44140625" style="3" customWidth="1"/>
    <col min="1028" max="1269" width="9.109375" style="3"/>
    <col min="1270" max="1270" width="23.6640625" style="3" customWidth="1"/>
    <col min="1271" max="1283" width="8.44140625" style="3" customWidth="1"/>
    <col min="1284" max="1525" width="9.109375" style="3"/>
    <col min="1526" max="1526" width="23.6640625" style="3" customWidth="1"/>
    <col min="1527" max="1539" width="8.44140625" style="3" customWidth="1"/>
    <col min="1540" max="1781" width="9.109375" style="3"/>
    <col min="1782" max="1782" width="23.6640625" style="3" customWidth="1"/>
    <col min="1783" max="1795" width="8.44140625" style="3" customWidth="1"/>
    <col min="1796" max="2037" width="9.109375" style="3"/>
    <col min="2038" max="2038" width="23.6640625" style="3" customWidth="1"/>
    <col min="2039" max="2051" width="8.44140625" style="3" customWidth="1"/>
    <col min="2052" max="2293" width="9.109375" style="3"/>
    <col min="2294" max="2294" width="23.6640625" style="3" customWidth="1"/>
    <col min="2295" max="2307" width="8.44140625" style="3" customWidth="1"/>
    <col min="2308" max="2549" width="9.109375" style="3"/>
    <col min="2550" max="2550" width="23.6640625" style="3" customWidth="1"/>
    <col min="2551" max="2563" width="8.44140625" style="3" customWidth="1"/>
    <col min="2564" max="2805" width="9.109375" style="3"/>
    <col min="2806" max="2806" width="23.6640625" style="3" customWidth="1"/>
    <col min="2807" max="2819" width="8.44140625" style="3" customWidth="1"/>
    <col min="2820" max="3061" width="9.109375" style="3"/>
    <col min="3062" max="3062" width="23.6640625" style="3" customWidth="1"/>
    <col min="3063" max="3075" width="8.44140625" style="3" customWidth="1"/>
    <col min="3076" max="3317" width="9.109375" style="3"/>
    <col min="3318" max="3318" width="23.6640625" style="3" customWidth="1"/>
    <col min="3319" max="3331" width="8.44140625" style="3" customWidth="1"/>
    <col min="3332" max="3573" width="9.109375" style="3"/>
    <col min="3574" max="3574" width="23.6640625" style="3" customWidth="1"/>
    <col min="3575" max="3587" width="8.44140625" style="3" customWidth="1"/>
    <col min="3588" max="3829" width="9.109375" style="3"/>
    <col min="3830" max="3830" width="23.6640625" style="3" customWidth="1"/>
    <col min="3831" max="3843" width="8.44140625" style="3" customWidth="1"/>
    <col min="3844" max="4085" width="9.109375" style="3"/>
    <col min="4086" max="4086" width="23.6640625" style="3" customWidth="1"/>
    <col min="4087" max="4099" width="8.44140625" style="3" customWidth="1"/>
    <col min="4100" max="4341" width="9.109375" style="3"/>
    <col min="4342" max="4342" width="23.6640625" style="3" customWidth="1"/>
    <col min="4343" max="4355" width="8.44140625" style="3" customWidth="1"/>
    <col min="4356" max="4597" width="9.109375" style="3"/>
    <col min="4598" max="4598" width="23.6640625" style="3" customWidth="1"/>
    <col min="4599" max="4611" width="8.44140625" style="3" customWidth="1"/>
    <col min="4612" max="4853" width="9.109375" style="3"/>
    <col min="4854" max="4854" width="23.6640625" style="3" customWidth="1"/>
    <col min="4855" max="4867" width="8.44140625" style="3" customWidth="1"/>
    <col min="4868" max="5109" width="9.109375" style="3"/>
    <col min="5110" max="5110" width="23.6640625" style="3" customWidth="1"/>
    <col min="5111" max="5123" width="8.44140625" style="3" customWidth="1"/>
    <col min="5124" max="5365" width="9.109375" style="3"/>
    <col min="5366" max="5366" width="23.6640625" style="3" customWidth="1"/>
    <col min="5367" max="5379" width="8.44140625" style="3" customWidth="1"/>
    <col min="5380" max="5621" width="9.109375" style="3"/>
    <col min="5622" max="5622" width="23.6640625" style="3" customWidth="1"/>
    <col min="5623" max="5635" width="8.44140625" style="3" customWidth="1"/>
    <col min="5636" max="5877" width="9.109375" style="3"/>
    <col min="5878" max="5878" width="23.6640625" style="3" customWidth="1"/>
    <col min="5879" max="5891" width="8.44140625" style="3" customWidth="1"/>
    <col min="5892" max="6133" width="9.109375" style="3"/>
    <col min="6134" max="6134" width="23.6640625" style="3" customWidth="1"/>
    <col min="6135" max="6147" width="8.44140625" style="3" customWidth="1"/>
    <col min="6148" max="6389" width="9.109375" style="3"/>
    <col min="6390" max="6390" width="23.6640625" style="3" customWidth="1"/>
    <col min="6391" max="6403" width="8.44140625" style="3" customWidth="1"/>
    <col min="6404" max="6645" width="9.109375" style="3"/>
    <col min="6646" max="6646" width="23.6640625" style="3" customWidth="1"/>
    <col min="6647" max="6659" width="8.44140625" style="3" customWidth="1"/>
    <col min="6660" max="6901" width="9.109375" style="3"/>
    <col min="6902" max="6902" width="23.6640625" style="3" customWidth="1"/>
    <col min="6903" max="6915" width="8.44140625" style="3" customWidth="1"/>
    <col min="6916" max="7157" width="9.109375" style="3"/>
    <col min="7158" max="7158" width="23.6640625" style="3" customWidth="1"/>
    <col min="7159" max="7171" width="8.44140625" style="3" customWidth="1"/>
    <col min="7172" max="7413" width="9.109375" style="3"/>
    <col min="7414" max="7414" width="23.6640625" style="3" customWidth="1"/>
    <col min="7415" max="7427" width="8.44140625" style="3" customWidth="1"/>
    <col min="7428" max="7669" width="9.109375" style="3"/>
    <col min="7670" max="7670" width="23.6640625" style="3" customWidth="1"/>
    <col min="7671" max="7683" width="8.44140625" style="3" customWidth="1"/>
    <col min="7684" max="7925" width="9.109375" style="3"/>
    <col min="7926" max="7926" width="23.6640625" style="3" customWidth="1"/>
    <col min="7927" max="7939" width="8.44140625" style="3" customWidth="1"/>
    <col min="7940" max="8181" width="9.109375" style="3"/>
    <col min="8182" max="8182" width="23.6640625" style="3" customWidth="1"/>
    <col min="8183" max="8195" width="8.44140625" style="3" customWidth="1"/>
    <col min="8196" max="8437" width="9.109375" style="3"/>
    <col min="8438" max="8438" width="23.6640625" style="3" customWidth="1"/>
    <col min="8439" max="8451" width="8.44140625" style="3" customWidth="1"/>
    <col min="8452" max="8693" width="9.109375" style="3"/>
    <col min="8694" max="8694" width="23.6640625" style="3" customWidth="1"/>
    <col min="8695" max="8707" width="8.44140625" style="3" customWidth="1"/>
    <col min="8708" max="8949" width="9.109375" style="3"/>
    <col min="8950" max="8950" width="23.6640625" style="3" customWidth="1"/>
    <col min="8951" max="8963" width="8.44140625" style="3" customWidth="1"/>
    <col min="8964" max="9205" width="9.109375" style="3"/>
    <col min="9206" max="9206" width="23.6640625" style="3" customWidth="1"/>
    <col min="9207" max="9219" width="8.44140625" style="3" customWidth="1"/>
    <col min="9220" max="9461" width="9.109375" style="3"/>
    <col min="9462" max="9462" width="23.6640625" style="3" customWidth="1"/>
    <col min="9463" max="9475" width="8.44140625" style="3" customWidth="1"/>
    <col min="9476" max="9717" width="9.109375" style="3"/>
    <col min="9718" max="9718" width="23.6640625" style="3" customWidth="1"/>
    <col min="9719" max="9731" width="8.44140625" style="3" customWidth="1"/>
    <col min="9732" max="9973" width="9.109375" style="3"/>
    <col min="9974" max="9974" width="23.6640625" style="3" customWidth="1"/>
    <col min="9975" max="9987" width="8.44140625" style="3" customWidth="1"/>
    <col min="9988" max="10229" width="9.109375" style="3"/>
    <col min="10230" max="10230" width="23.6640625" style="3" customWidth="1"/>
    <col min="10231" max="10243" width="8.44140625" style="3" customWidth="1"/>
    <col min="10244" max="10485" width="9.109375" style="3"/>
    <col min="10486" max="10486" width="23.6640625" style="3" customWidth="1"/>
    <col min="10487" max="10499" width="8.44140625" style="3" customWidth="1"/>
    <col min="10500" max="10741" width="9.109375" style="3"/>
    <col min="10742" max="10742" width="23.6640625" style="3" customWidth="1"/>
    <col min="10743" max="10755" width="8.44140625" style="3" customWidth="1"/>
    <col min="10756" max="10997" width="9.109375" style="3"/>
    <col min="10998" max="10998" width="23.6640625" style="3" customWidth="1"/>
    <col min="10999" max="11011" width="8.44140625" style="3" customWidth="1"/>
    <col min="11012" max="11253" width="9.109375" style="3"/>
    <col min="11254" max="11254" width="23.6640625" style="3" customWidth="1"/>
    <col min="11255" max="11267" width="8.44140625" style="3" customWidth="1"/>
    <col min="11268" max="11509" width="9.109375" style="3"/>
    <col min="11510" max="11510" width="23.6640625" style="3" customWidth="1"/>
    <col min="11511" max="11523" width="8.44140625" style="3" customWidth="1"/>
    <col min="11524" max="11765" width="9.109375" style="3"/>
    <col min="11766" max="11766" width="23.6640625" style="3" customWidth="1"/>
    <col min="11767" max="11779" width="8.44140625" style="3" customWidth="1"/>
    <col min="11780" max="12021" width="9.109375" style="3"/>
    <col min="12022" max="12022" width="23.6640625" style="3" customWidth="1"/>
    <col min="12023" max="12035" width="8.44140625" style="3" customWidth="1"/>
    <col min="12036" max="12277" width="9.109375" style="3"/>
    <col min="12278" max="12278" width="23.6640625" style="3" customWidth="1"/>
    <col min="12279" max="12291" width="8.44140625" style="3" customWidth="1"/>
    <col min="12292" max="12533" width="9.109375" style="3"/>
    <col min="12534" max="12534" width="23.6640625" style="3" customWidth="1"/>
    <col min="12535" max="12547" width="8.44140625" style="3" customWidth="1"/>
    <col min="12548" max="12789" width="9.109375" style="3"/>
    <col min="12790" max="12790" width="23.6640625" style="3" customWidth="1"/>
    <col min="12791" max="12803" width="8.44140625" style="3" customWidth="1"/>
    <col min="12804" max="13045" width="9.109375" style="3"/>
    <col min="13046" max="13046" width="23.6640625" style="3" customWidth="1"/>
    <col min="13047" max="13059" width="8.44140625" style="3" customWidth="1"/>
    <col min="13060" max="13301" width="9.109375" style="3"/>
    <col min="13302" max="13302" width="23.6640625" style="3" customWidth="1"/>
    <col min="13303" max="13315" width="8.44140625" style="3" customWidth="1"/>
    <col min="13316" max="13557" width="9.109375" style="3"/>
    <col min="13558" max="13558" width="23.6640625" style="3" customWidth="1"/>
    <col min="13559" max="13571" width="8.44140625" style="3" customWidth="1"/>
    <col min="13572" max="13813" width="9.109375" style="3"/>
    <col min="13814" max="13814" width="23.6640625" style="3" customWidth="1"/>
    <col min="13815" max="13827" width="8.44140625" style="3" customWidth="1"/>
    <col min="13828" max="14069" width="9.109375" style="3"/>
    <col min="14070" max="14070" width="23.6640625" style="3" customWidth="1"/>
    <col min="14071" max="14083" width="8.44140625" style="3" customWidth="1"/>
    <col min="14084" max="14325" width="9.109375" style="3"/>
    <col min="14326" max="14326" width="23.6640625" style="3" customWidth="1"/>
    <col min="14327" max="14339" width="8.44140625" style="3" customWidth="1"/>
    <col min="14340" max="14581" width="9.109375" style="3"/>
    <col min="14582" max="14582" width="23.6640625" style="3" customWidth="1"/>
    <col min="14583" max="14595" width="8.44140625" style="3" customWidth="1"/>
    <col min="14596" max="14837" width="9.109375" style="3"/>
    <col min="14838" max="14838" width="23.6640625" style="3" customWidth="1"/>
    <col min="14839" max="14851" width="8.44140625" style="3" customWidth="1"/>
    <col min="14852" max="15093" width="9.109375" style="3"/>
    <col min="15094" max="15094" width="23.6640625" style="3" customWidth="1"/>
    <col min="15095" max="15107" width="8.44140625" style="3" customWidth="1"/>
    <col min="15108" max="15349" width="9.109375" style="3"/>
    <col min="15350" max="15350" width="23.6640625" style="3" customWidth="1"/>
    <col min="15351" max="15363" width="8.44140625" style="3" customWidth="1"/>
    <col min="15364" max="15605" width="9.109375" style="3"/>
    <col min="15606" max="15606" width="23.6640625" style="3" customWidth="1"/>
    <col min="15607" max="15619" width="8.44140625" style="3" customWidth="1"/>
    <col min="15620" max="15861" width="9.109375" style="3"/>
    <col min="15862" max="15862" width="23.6640625" style="3" customWidth="1"/>
    <col min="15863" max="15875" width="8.44140625" style="3" customWidth="1"/>
    <col min="15876" max="16117" width="9.109375" style="3"/>
    <col min="16118" max="16118" width="23.6640625" style="3" customWidth="1"/>
    <col min="16119" max="16131" width="8.44140625" style="3" customWidth="1"/>
    <col min="16132" max="16384" width="9.109375" style="3"/>
  </cols>
  <sheetData>
    <row r="1" spans="1:11" ht="20.25" customHeight="1" x14ac:dyDescent="0.25">
      <c r="A1" s="702" t="s">
        <v>794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ht="40.5" customHeight="1" x14ac:dyDescent="0.25">
      <c r="A2" s="700" t="s">
        <v>795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68" customFormat="1" ht="27.75" customHeight="1" thickBot="1" x14ac:dyDescent="0.3">
      <c r="A3" s="14" t="s">
        <v>645</v>
      </c>
      <c r="B3" s="333"/>
      <c r="C3" s="333"/>
      <c r="D3" s="333"/>
      <c r="E3" s="333"/>
      <c r="F3" s="333"/>
      <c r="G3" s="333"/>
      <c r="H3" s="333"/>
      <c r="I3" s="333"/>
      <c r="J3" s="742" t="s">
        <v>646</v>
      </c>
      <c r="K3" s="742"/>
    </row>
    <row r="4" spans="1:11" ht="18.75" customHeight="1" thickTop="1" x14ac:dyDescent="0.25">
      <c r="A4" s="736" t="s">
        <v>14</v>
      </c>
      <c r="B4" s="736" t="s">
        <v>6</v>
      </c>
      <c r="C4" s="736"/>
      <c r="D4" s="736"/>
      <c r="E4" s="736" t="s">
        <v>7</v>
      </c>
      <c r="F4" s="736"/>
      <c r="G4" s="736"/>
      <c r="H4" s="736" t="s">
        <v>236</v>
      </c>
      <c r="I4" s="736"/>
      <c r="J4" s="736"/>
      <c r="K4" s="739" t="s">
        <v>164</v>
      </c>
    </row>
    <row r="5" spans="1:11" ht="18.75" customHeight="1" x14ac:dyDescent="0.25">
      <c r="A5" s="737"/>
      <c r="B5" s="737" t="s">
        <v>233</v>
      </c>
      <c r="C5" s="737"/>
      <c r="D5" s="737"/>
      <c r="E5" s="737" t="s">
        <v>128</v>
      </c>
      <c r="F5" s="737"/>
      <c r="G5" s="737"/>
      <c r="H5" s="737" t="s">
        <v>129</v>
      </c>
      <c r="I5" s="737"/>
      <c r="J5" s="737"/>
      <c r="K5" s="740"/>
    </row>
    <row r="6" spans="1:11" ht="18.75" customHeight="1" x14ac:dyDescent="0.25">
      <c r="A6" s="737"/>
      <c r="B6" s="315" t="s">
        <v>237</v>
      </c>
      <c r="C6" s="315" t="s">
        <v>270</v>
      </c>
      <c r="D6" s="314" t="s">
        <v>243</v>
      </c>
      <c r="E6" s="315" t="s">
        <v>237</v>
      </c>
      <c r="F6" s="315" t="s">
        <v>270</v>
      </c>
      <c r="G6" s="314" t="s">
        <v>243</v>
      </c>
      <c r="H6" s="315" t="s">
        <v>237</v>
      </c>
      <c r="I6" s="315" t="s">
        <v>270</v>
      </c>
      <c r="J6" s="314" t="s">
        <v>243</v>
      </c>
      <c r="K6" s="740"/>
    </row>
    <row r="7" spans="1:11" ht="15.75" customHeight="1" thickBot="1" x14ac:dyDescent="0.35">
      <c r="A7" s="738"/>
      <c r="B7" s="229" t="s">
        <v>240</v>
      </c>
      <c r="C7" s="229" t="s">
        <v>241</v>
      </c>
      <c r="D7" s="229" t="s">
        <v>242</v>
      </c>
      <c r="E7" s="229" t="s">
        <v>240</v>
      </c>
      <c r="F7" s="229" t="s">
        <v>241</v>
      </c>
      <c r="G7" s="229" t="s">
        <v>242</v>
      </c>
      <c r="H7" s="229" t="s">
        <v>240</v>
      </c>
      <c r="I7" s="229" t="s">
        <v>241</v>
      </c>
      <c r="J7" s="229" t="s">
        <v>242</v>
      </c>
      <c r="K7" s="741"/>
    </row>
    <row r="8" spans="1:11" ht="18.75" customHeight="1" x14ac:dyDescent="0.3">
      <c r="A8" s="234" t="s">
        <v>9</v>
      </c>
      <c r="B8" s="234"/>
      <c r="C8" s="234"/>
      <c r="D8" s="234"/>
      <c r="E8" s="234"/>
      <c r="F8" s="234"/>
      <c r="G8" s="234"/>
      <c r="H8" s="234"/>
      <c r="I8" s="234"/>
      <c r="J8" s="234"/>
      <c r="K8" s="58" t="s">
        <v>130</v>
      </c>
    </row>
    <row r="9" spans="1:11" ht="18.75" customHeight="1" x14ac:dyDescent="0.3">
      <c r="A9" s="449" t="s">
        <v>16</v>
      </c>
      <c r="B9" s="448">
        <v>46</v>
      </c>
      <c r="C9" s="448">
        <v>59</v>
      </c>
      <c r="D9" s="448">
        <v>105</v>
      </c>
      <c r="E9" s="448">
        <v>0</v>
      </c>
      <c r="F9" s="448">
        <v>0</v>
      </c>
      <c r="G9" s="448">
        <v>0</v>
      </c>
      <c r="H9" s="448">
        <f>SUM(E9,B9)</f>
        <v>46</v>
      </c>
      <c r="I9" s="448">
        <f t="shared" ref="I9:J9" si="0">SUM(F9,C9)</f>
        <v>59</v>
      </c>
      <c r="J9" s="448">
        <f t="shared" si="0"/>
        <v>105</v>
      </c>
      <c r="K9" s="27" t="s">
        <v>173</v>
      </c>
    </row>
    <row r="10" spans="1:11" s="76" customFormat="1" ht="18.75" customHeight="1" x14ac:dyDescent="0.3">
      <c r="A10" s="441" t="s">
        <v>17</v>
      </c>
      <c r="B10" s="448">
        <v>18</v>
      </c>
      <c r="C10" s="448">
        <v>43</v>
      </c>
      <c r="D10" s="448">
        <v>61</v>
      </c>
      <c r="E10" s="448">
        <v>0</v>
      </c>
      <c r="F10" s="448">
        <v>0</v>
      </c>
      <c r="G10" s="448">
        <v>0</v>
      </c>
      <c r="H10" s="448">
        <f t="shared" ref="H10:H26" si="1">SUM(E10,B10)</f>
        <v>18</v>
      </c>
      <c r="I10" s="448">
        <f t="shared" ref="I10:I26" si="2">SUM(F10,C10)</f>
        <v>43</v>
      </c>
      <c r="J10" s="448">
        <f t="shared" ref="J10:J26" si="3">SUM(G10,D10)</f>
        <v>61</v>
      </c>
      <c r="K10" s="27" t="s">
        <v>145</v>
      </c>
    </row>
    <row r="11" spans="1:11" s="76" customFormat="1" ht="18.75" customHeight="1" x14ac:dyDescent="0.3">
      <c r="A11" s="449" t="s">
        <v>18</v>
      </c>
      <c r="B11" s="448">
        <v>27</v>
      </c>
      <c r="C11" s="448">
        <v>52</v>
      </c>
      <c r="D11" s="448">
        <v>79</v>
      </c>
      <c r="E11" s="448">
        <v>0</v>
      </c>
      <c r="F11" s="448">
        <v>0</v>
      </c>
      <c r="G11" s="448">
        <v>0</v>
      </c>
      <c r="H11" s="448">
        <f t="shared" si="1"/>
        <v>27</v>
      </c>
      <c r="I11" s="448">
        <f t="shared" si="2"/>
        <v>52</v>
      </c>
      <c r="J11" s="448">
        <f t="shared" si="3"/>
        <v>79</v>
      </c>
      <c r="K11" s="27" t="s">
        <v>146</v>
      </c>
    </row>
    <row r="12" spans="1:11" s="76" customFormat="1" ht="18.75" customHeight="1" x14ac:dyDescent="0.3">
      <c r="A12" s="441" t="s">
        <v>19</v>
      </c>
      <c r="B12" s="448">
        <v>15</v>
      </c>
      <c r="C12" s="448">
        <v>30</v>
      </c>
      <c r="D12" s="448">
        <v>45</v>
      </c>
      <c r="E12" s="448">
        <v>0</v>
      </c>
      <c r="F12" s="448">
        <v>0</v>
      </c>
      <c r="G12" s="448">
        <v>0</v>
      </c>
      <c r="H12" s="448">
        <f t="shared" si="1"/>
        <v>15</v>
      </c>
      <c r="I12" s="448">
        <f t="shared" si="2"/>
        <v>30</v>
      </c>
      <c r="J12" s="448">
        <f t="shared" si="3"/>
        <v>45</v>
      </c>
      <c r="K12" s="27" t="s">
        <v>147</v>
      </c>
    </row>
    <row r="13" spans="1:11" s="76" customFormat="1" ht="18.75" customHeight="1" x14ac:dyDescent="0.3">
      <c r="A13" s="449" t="s">
        <v>20</v>
      </c>
      <c r="B13" s="448">
        <v>115</v>
      </c>
      <c r="C13" s="448">
        <v>65</v>
      </c>
      <c r="D13" s="448">
        <v>180</v>
      </c>
      <c r="E13" s="448">
        <v>0</v>
      </c>
      <c r="F13" s="448">
        <v>0</v>
      </c>
      <c r="G13" s="448">
        <v>0</v>
      </c>
      <c r="H13" s="448">
        <f t="shared" si="1"/>
        <v>115</v>
      </c>
      <c r="I13" s="448">
        <f t="shared" si="2"/>
        <v>65</v>
      </c>
      <c r="J13" s="448">
        <f t="shared" si="3"/>
        <v>180</v>
      </c>
      <c r="K13" s="27" t="s">
        <v>148</v>
      </c>
    </row>
    <row r="14" spans="1:11" s="76" customFormat="1" ht="18.75" customHeight="1" x14ac:dyDescent="0.3">
      <c r="A14" s="441" t="s">
        <v>248</v>
      </c>
      <c r="B14" s="448">
        <v>19</v>
      </c>
      <c r="C14" s="448">
        <v>18</v>
      </c>
      <c r="D14" s="448">
        <v>37</v>
      </c>
      <c r="E14" s="448">
        <v>0</v>
      </c>
      <c r="F14" s="448">
        <v>0</v>
      </c>
      <c r="G14" s="448">
        <v>0</v>
      </c>
      <c r="H14" s="448">
        <f t="shared" si="1"/>
        <v>19</v>
      </c>
      <c r="I14" s="448">
        <f t="shared" si="2"/>
        <v>18</v>
      </c>
      <c r="J14" s="448">
        <f t="shared" si="3"/>
        <v>37</v>
      </c>
      <c r="K14" s="73" t="s">
        <v>740</v>
      </c>
    </row>
    <row r="15" spans="1:11" s="76" customFormat="1" ht="18.75" customHeight="1" x14ac:dyDescent="0.3">
      <c r="A15" s="449" t="s">
        <v>21</v>
      </c>
      <c r="B15" s="448">
        <v>120</v>
      </c>
      <c r="C15" s="448">
        <v>69</v>
      </c>
      <c r="D15" s="448">
        <v>189</v>
      </c>
      <c r="E15" s="448">
        <v>0</v>
      </c>
      <c r="F15" s="448">
        <v>0</v>
      </c>
      <c r="G15" s="448">
        <v>0</v>
      </c>
      <c r="H15" s="448">
        <f t="shared" si="1"/>
        <v>120</v>
      </c>
      <c r="I15" s="448">
        <f t="shared" si="2"/>
        <v>69</v>
      </c>
      <c r="J15" s="448">
        <f t="shared" si="3"/>
        <v>189</v>
      </c>
      <c r="K15" s="27" t="s">
        <v>150</v>
      </c>
    </row>
    <row r="16" spans="1:11" s="76" customFormat="1" ht="18.75" customHeight="1" x14ac:dyDescent="0.3">
      <c r="A16" s="441" t="s">
        <v>22</v>
      </c>
      <c r="B16" s="448">
        <v>8</v>
      </c>
      <c r="C16" s="448">
        <v>9</v>
      </c>
      <c r="D16" s="448">
        <v>17</v>
      </c>
      <c r="E16" s="448">
        <v>0</v>
      </c>
      <c r="F16" s="448">
        <v>0</v>
      </c>
      <c r="G16" s="448">
        <v>0</v>
      </c>
      <c r="H16" s="448">
        <f t="shared" si="1"/>
        <v>8</v>
      </c>
      <c r="I16" s="448">
        <f t="shared" si="2"/>
        <v>9</v>
      </c>
      <c r="J16" s="448">
        <f t="shared" si="3"/>
        <v>17</v>
      </c>
      <c r="K16" s="27" t="s">
        <v>151</v>
      </c>
    </row>
    <row r="17" spans="1:11" s="76" customFormat="1" ht="18.75" customHeight="1" x14ac:dyDescent="0.3">
      <c r="A17" s="449" t="s">
        <v>23</v>
      </c>
      <c r="B17" s="448">
        <v>83</v>
      </c>
      <c r="C17" s="448">
        <v>99</v>
      </c>
      <c r="D17" s="448">
        <v>182</v>
      </c>
      <c r="E17" s="448">
        <v>0</v>
      </c>
      <c r="F17" s="448">
        <v>0</v>
      </c>
      <c r="G17" s="448">
        <v>0</v>
      </c>
      <c r="H17" s="448">
        <f t="shared" si="1"/>
        <v>83</v>
      </c>
      <c r="I17" s="448">
        <f t="shared" si="2"/>
        <v>99</v>
      </c>
      <c r="J17" s="448">
        <f t="shared" si="3"/>
        <v>182</v>
      </c>
      <c r="K17" s="73" t="s">
        <v>152</v>
      </c>
    </row>
    <row r="18" spans="1:11" s="76" customFormat="1" ht="18.75" customHeight="1" x14ac:dyDescent="0.3">
      <c r="A18" s="227" t="s">
        <v>478</v>
      </c>
      <c r="B18" s="372">
        <v>55</v>
      </c>
      <c r="C18" s="372">
        <v>31</v>
      </c>
      <c r="D18" s="372">
        <v>86</v>
      </c>
      <c r="E18" s="122">
        <v>0</v>
      </c>
      <c r="F18" s="122">
        <v>0</v>
      </c>
      <c r="G18" s="122">
        <v>0</v>
      </c>
      <c r="H18" s="122">
        <f t="shared" si="1"/>
        <v>55</v>
      </c>
      <c r="I18" s="122">
        <f t="shared" si="2"/>
        <v>31</v>
      </c>
      <c r="J18" s="122">
        <f t="shared" si="3"/>
        <v>86</v>
      </c>
      <c r="K18" s="73" t="s">
        <v>515</v>
      </c>
    </row>
    <row r="19" spans="1:11" s="76" customFormat="1" ht="18.75" customHeight="1" x14ac:dyDescent="0.3">
      <c r="A19" s="227" t="s">
        <v>24</v>
      </c>
      <c r="B19" s="372">
        <v>352</v>
      </c>
      <c r="C19" s="372">
        <v>118</v>
      </c>
      <c r="D19" s="372">
        <v>470</v>
      </c>
      <c r="E19" s="122">
        <v>0</v>
      </c>
      <c r="F19" s="122">
        <v>0</v>
      </c>
      <c r="G19" s="122">
        <v>0</v>
      </c>
      <c r="H19" s="122">
        <f t="shared" si="1"/>
        <v>352</v>
      </c>
      <c r="I19" s="122">
        <f t="shared" si="2"/>
        <v>118</v>
      </c>
      <c r="J19" s="122">
        <f t="shared" si="3"/>
        <v>470</v>
      </c>
      <c r="K19" s="27" t="s">
        <v>167</v>
      </c>
    </row>
    <row r="20" spans="1:11" s="76" customFormat="1" ht="18.75" customHeight="1" x14ac:dyDescent="0.3">
      <c r="A20" s="227" t="s">
        <v>54</v>
      </c>
      <c r="B20" s="372">
        <v>127</v>
      </c>
      <c r="C20" s="372">
        <v>72</v>
      </c>
      <c r="D20" s="372">
        <v>199</v>
      </c>
      <c r="E20" s="122">
        <v>0</v>
      </c>
      <c r="F20" s="122">
        <v>0</v>
      </c>
      <c r="G20" s="122">
        <v>0</v>
      </c>
      <c r="H20" s="122">
        <f t="shared" si="1"/>
        <v>127</v>
      </c>
      <c r="I20" s="122">
        <f t="shared" si="2"/>
        <v>72</v>
      </c>
      <c r="J20" s="122">
        <f t="shared" si="3"/>
        <v>199</v>
      </c>
      <c r="K20" s="27" t="s">
        <v>741</v>
      </c>
    </row>
    <row r="21" spans="1:11" s="76" customFormat="1" ht="18.75" customHeight="1" x14ac:dyDescent="0.3">
      <c r="A21" s="227" t="s">
        <v>2</v>
      </c>
      <c r="B21" s="372">
        <v>322</v>
      </c>
      <c r="C21" s="372">
        <v>178</v>
      </c>
      <c r="D21" s="372">
        <v>500</v>
      </c>
      <c r="E21" s="122">
        <v>0</v>
      </c>
      <c r="F21" s="122">
        <v>0</v>
      </c>
      <c r="G21" s="122">
        <v>0</v>
      </c>
      <c r="H21" s="122">
        <f t="shared" si="1"/>
        <v>322</v>
      </c>
      <c r="I21" s="122">
        <f t="shared" si="2"/>
        <v>178</v>
      </c>
      <c r="J21" s="122">
        <f t="shared" si="3"/>
        <v>500</v>
      </c>
      <c r="K21" s="27" t="s">
        <v>742</v>
      </c>
    </row>
    <row r="22" spans="1:11" s="76" customFormat="1" ht="18.75" customHeight="1" x14ac:dyDescent="0.3">
      <c r="A22" s="227" t="s">
        <v>249</v>
      </c>
      <c r="B22" s="372">
        <v>79</v>
      </c>
      <c r="C22" s="372">
        <v>7</v>
      </c>
      <c r="D22" s="372">
        <v>86</v>
      </c>
      <c r="E22" s="122">
        <v>0</v>
      </c>
      <c r="F22" s="122">
        <v>0</v>
      </c>
      <c r="G22" s="122">
        <v>0</v>
      </c>
      <c r="H22" s="122">
        <f t="shared" si="1"/>
        <v>79</v>
      </c>
      <c r="I22" s="122">
        <f t="shared" si="2"/>
        <v>7</v>
      </c>
      <c r="J22" s="122">
        <f t="shared" si="3"/>
        <v>86</v>
      </c>
      <c r="K22" s="73" t="s">
        <v>458</v>
      </c>
    </row>
    <row r="23" spans="1:11" s="76" customFormat="1" ht="18.75" customHeight="1" x14ac:dyDescent="0.3">
      <c r="A23" s="371" t="s">
        <v>476</v>
      </c>
      <c r="B23" s="372">
        <v>35</v>
      </c>
      <c r="C23" s="372">
        <v>75</v>
      </c>
      <c r="D23" s="372">
        <v>110</v>
      </c>
      <c r="E23" s="122">
        <v>0</v>
      </c>
      <c r="F23" s="122">
        <v>0</v>
      </c>
      <c r="G23" s="122">
        <v>0</v>
      </c>
      <c r="H23" s="122">
        <f t="shared" si="1"/>
        <v>35</v>
      </c>
      <c r="I23" s="122">
        <f t="shared" si="2"/>
        <v>75</v>
      </c>
      <c r="J23" s="122">
        <f t="shared" si="3"/>
        <v>110</v>
      </c>
      <c r="K23" s="73" t="s">
        <v>514</v>
      </c>
    </row>
    <row r="24" spans="1:11" s="76" customFormat="1" ht="18.75" customHeight="1" x14ac:dyDescent="0.3">
      <c r="A24" s="227" t="s">
        <v>5</v>
      </c>
      <c r="B24" s="372">
        <v>0</v>
      </c>
      <c r="C24" s="372">
        <v>188</v>
      </c>
      <c r="D24" s="372">
        <v>188</v>
      </c>
      <c r="E24" s="122">
        <v>0</v>
      </c>
      <c r="F24" s="122">
        <v>0</v>
      </c>
      <c r="G24" s="122">
        <v>0</v>
      </c>
      <c r="H24" s="122">
        <f t="shared" si="1"/>
        <v>0</v>
      </c>
      <c r="I24" s="122">
        <f t="shared" si="2"/>
        <v>188</v>
      </c>
      <c r="J24" s="122">
        <f t="shared" si="3"/>
        <v>188</v>
      </c>
      <c r="K24" s="27" t="s">
        <v>155</v>
      </c>
    </row>
    <row r="25" spans="1:11" s="76" customFormat="1" ht="18.75" customHeight="1" x14ac:dyDescent="0.3">
      <c r="A25" s="227" t="s">
        <v>280</v>
      </c>
      <c r="B25" s="372">
        <v>107</v>
      </c>
      <c r="C25" s="372">
        <v>7</v>
      </c>
      <c r="D25" s="372">
        <v>114</v>
      </c>
      <c r="E25" s="122">
        <v>0</v>
      </c>
      <c r="F25" s="122">
        <v>0</v>
      </c>
      <c r="G25" s="122">
        <v>0</v>
      </c>
      <c r="H25" s="122">
        <f t="shared" si="1"/>
        <v>107</v>
      </c>
      <c r="I25" s="122">
        <f t="shared" si="2"/>
        <v>7</v>
      </c>
      <c r="J25" s="122">
        <f t="shared" si="3"/>
        <v>114</v>
      </c>
      <c r="K25" s="169" t="s">
        <v>281</v>
      </c>
    </row>
    <row r="26" spans="1:11" s="76" customFormat="1" ht="18.75" customHeight="1" x14ac:dyDescent="0.3">
      <c r="A26" s="227" t="s">
        <v>25</v>
      </c>
      <c r="B26" s="372">
        <v>207</v>
      </c>
      <c r="C26" s="372">
        <v>108</v>
      </c>
      <c r="D26" s="372">
        <v>315</v>
      </c>
      <c r="E26" s="122">
        <v>0</v>
      </c>
      <c r="F26" s="122">
        <v>0</v>
      </c>
      <c r="G26" s="122">
        <v>0</v>
      </c>
      <c r="H26" s="122">
        <f t="shared" si="1"/>
        <v>207</v>
      </c>
      <c r="I26" s="122">
        <f t="shared" si="2"/>
        <v>108</v>
      </c>
      <c r="J26" s="122">
        <f t="shared" si="3"/>
        <v>315</v>
      </c>
      <c r="K26" s="27" t="s">
        <v>277</v>
      </c>
    </row>
    <row r="27" spans="1:11" s="76" customFormat="1" ht="18.75" customHeight="1" thickBot="1" x14ac:dyDescent="0.35">
      <c r="A27" s="77" t="s">
        <v>28</v>
      </c>
      <c r="B27" s="167">
        <v>96</v>
      </c>
      <c r="C27" s="167">
        <v>67</v>
      </c>
      <c r="D27" s="167">
        <v>163</v>
      </c>
      <c r="E27" s="167">
        <v>0</v>
      </c>
      <c r="F27" s="167">
        <v>0</v>
      </c>
      <c r="G27" s="167">
        <v>0</v>
      </c>
      <c r="H27" s="167">
        <f t="shared" ref="H27" si="4">SUM(B27,E27)</f>
        <v>96</v>
      </c>
      <c r="I27" s="167">
        <f t="shared" ref="I27" si="5">SUM(C27,F27)</f>
        <v>67</v>
      </c>
      <c r="J27" s="167">
        <f t="shared" ref="J27" si="6">SUM(D27,G27)</f>
        <v>163</v>
      </c>
      <c r="K27" s="78" t="s">
        <v>158</v>
      </c>
    </row>
    <row r="28" spans="1:11" ht="16.5" customHeight="1" thickTop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6"/>
    </row>
    <row r="29" spans="1:11" ht="16.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42"/>
    </row>
    <row r="30" spans="1:11" ht="16.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42"/>
    </row>
    <row r="31" spans="1:11" s="68" customFormat="1" ht="20.25" customHeight="1" thickBot="1" x14ac:dyDescent="0.3">
      <c r="A31" s="14" t="s">
        <v>648</v>
      </c>
      <c r="B31" s="370"/>
      <c r="C31" s="370"/>
      <c r="D31" s="370"/>
      <c r="E31" s="370"/>
      <c r="F31" s="370"/>
      <c r="G31" s="370"/>
      <c r="H31" s="370"/>
      <c r="I31" s="359"/>
      <c r="J31" s="333"/>
      <c r="K31" s="360" t="s">
        <v>647</v>
      </c>
    </row>
    <row r="32" spans="1:11" ht="18.75" customHeight="1" thickTop="1" x14ac:dyDescent="0.3">
      <c r="A32" s="736" t="s">
        <v>14</v>
      </c>
      <c r="B32" s="743" t="s">
        <v>6</v>
      </c>
      <c r="C32" s="743"/>
      <c r="D32" s="743"/>
      <c r="E32" s="743" t="s">
        <v>7</v>
      </c>
      <c r="F32" s="743"/>
      <c r="G32" s="743"/>
      <c r="H32" s="743" t="s">
        <v>8</v>
      </c>
      <c r="I32" s="743"/>
      <c r="J32" s="743"/>
      <c r="K32" s="744" t="s">
        <v>164</v>
      </c>
    </row>
    <row r="33" spans="1:11" ht="18.75" customHeight="1" x14ac:dyDescent="0.3">
      <c r="A33" s="737"/>
      <c r="B33" s="747" t="s">
        <v>233</v>
      </c>
      <c r="C33" s="747"/>
      <c r="D33" s="747"/>
      <c r="E33" s="747" t="s">
        <v>128</v>
      </c>
      <c r="F33" s="747"/>
      <c r="G33" s="747"/>
      <c r="H33" s="747" t="s">
        <v>129</v>
      </c>
      <c r="I33" s="747"/>
      <c r="J33" s="747"/>
      <c r="K33" s="745"/>
    </row>
    <row r="34" spans="1:11" ht="18.75" customHeight="1" x14ac:dyDescent="0.25">
      <c r="A34" s="737"/>
      <c r="B34" s="315" t="s">
        <v>237</v>
      </c>
      <c r="C34" s="315" t="s">
        <v>270</v>
      </c>
      <c r="D34" s="314" t="s">
        <v>243</v>
      </c>
      <c r="E34" s="315" t="s">
        <v>237</v>
      </c>
      <c r="F34" s="315" t="s">
        <v>270</v>
      </c>
      <c r="G34" s="314" t="s">
        <v>243</v>
      </c>
      <c r="H34" s="315" t="s">
        <v>237</v>
      </c>
      <c r="I34" s="315" t="s">
        <v>270</v>
      </c>
      <c r="J34" s="314" t="s">
        <v>243</v>
      </c>
      <c r="K34" s="745"/>
    </row>
    <row r="35" spans="1:11" ht="18.75" customHeight="1" thickBot="1" x14ac:dyDescent="0.35">
      <c r="A35" s="738"/>
      <c r="B35" s="229" t="s">
        <v>240</v>
      </c>
      <c r="C35" s="229" t="s">
        <v>241</v>
      </c>
      <c r="D35" s="229" t="s">
        <v>242</v>
      </c>
      <c r="E35" s="229" t="s">
        <v>240</v>
      </c>
      <c r="F35" s="229" t="s">
        <v>241</v>
      </c>
      <c r="G35" s="229" t="s">
        <v>242</v>
      </c>
      <c r="H35" s="229" t="s">
        <v>240</v>
      </c>
      <c r="I35" s="229" t="s">
        <v>241</v>
      </c>
      <c r="J35" s="229" t="s">
        <v>242</v>
      </c>
      <c r="K35" s="746"/>
    </row>
    <row r="36" spans="1:11" s="76" customFormat="1" ht="22.5" customHeight="1" x14ac:dyDescent="0.25">
      <c r="A36" s="227" t="s">
        <v>63</v>
      </c>
      <c r="B36" s="372">
        <v>22</v>
      </c>
      <c r="C36" s="372">
        <v>11</v>
      </c>
      <c r="D36" s="372">
        <v>33</v>
      </c>
      <c r="E36" s="372">
        <v>0</v>
      </c>
      <c r="F36" s="448">
        <v>0</v>
      </c>
      <c r="G36" s="448">
        <v>0</v>
      </c>
      <c r="H36" s="372">
        <f>SUM(B36,E36)</f>
        <v>22</v>
      </c>
      <c r="I36" s="372">
        <f t="shared" ref="I36:J36" si="7">SUM(C36,F36)</f>
        <v>11</v>
      </c>
      <c r="J36" s="372">
        <f t="shared" si="7"/>
        <v>33</v>
      </c>
      <c r="K36" s="225" t="s">
        <v>449</v>
      </c>
    </row>
    <row r="37" spans="1:11" s="76" customFormat="1" ht="22.5" customHeight="1" x14ac:dyDescent="0.25">
      <c r="A37" s="235" t="s">
        <v>64</v>
      </c>
      <c r="B37" s="372">
        <v>97</v>
      </c>
      <c r="C37" s="372">
        <v>70</v>
      </c>
      <c r="D37" s="372">
        <v>167</v>
      </c>
      <c r="E37" s="448">
        <v>0</v>
      </c>
      <c r="F37" s="448">
        <v>0</v>
      </c>
      <c r="G37" s="448">
        <v>0</v>
      </c>
      <c r="H37" s="372">
        <f>SUM(B37,E37)</f>
        <v>97</v>
      </c>
      <c r="I37" s="372">
        <f t="shared" ref="I37" si="8">SUM(C37,F37)</f>
        <v>70</v>
      </c>
      <c r="J37" s="372">
        <f t="shared" ref="J37" si="9">SUM(D37,G37)</f>
        <v>167</v>
      </c>
      <c r="K37" s="147" t="s">
        <v>170</v>
      </c>
    </row>
    <row r="38" spans="1:11" s="76" customFormat="1" ht="22.5" customHeight="1" x14ac:dyDescent="0.25">
      <c r="A38" s="227" t="s">
        <v>11</v>
      </c>
      <c r="B38" s="236">
        <f>SUM(B9:B27,B36:B37)</f>
        <v>1950</v>
      </c>
      <c r="C38" s="448">
        <f>SUM(C9:C27,C36:C37)</f>
        <v>1376</v>
      </c>
      <c r="D38" s="448">
        <f>SUM(D9:D27,D36:D37)</f>
        <v>3326</v>
      </c>
      <c r="E38" s="448">
        <v>0</v>
      </c>
      <c r="F38" s="448">
        <v>0</v>
      </c>
      <c r="G38" s="448">
        <v>0</v>
      </c>
      <c r="H38" s="448">
        <f t="shared" ref="H38:J38" si="10">SUM(H9:H27,H36:H37)</f>
        <v>1950</v>
      </c>
      <c r="I38" s="448">
        <f t="shared" si="10"/>
        <v>1376</v>
      </c>
      <c r="J38" s="448">
        <f t="shared" si="10"/>
        <v>3326</v>
      </c>
      <c r="K38" s="225" t="s">
        <v>195</v>
      </c>
    </row>
    <row r="39" spans="1:11" ht="18.75" customHeight="1" x14ac:dyDescent="0.25">
      <c r="A39" s="231" t="s">
        <v>12</v>
      </c>
      <c r="B39" s="231"/>
      <c r="C39" s="231"/>
      <c r="D39" s="231"/>
      <c r="E39" s="448"/>
      <c r="F39" s="448"/>
      <c r="G39" s="448"/>
      <c r="H39" s="231"/>
      <c r="I39" s="231"/>
      <c r="J39" s="228"/>
      <c r="K39" s="226" t="s">
        <v>171</v>
      </c>
    </row>
    <row r="40" spans="1:11" ht="22.5" customHeight="1" x14ac:dyDescent="0.3">
      <c r="A40" s="227" t="s">
        <v>478</v>
      </c>
      <c r="B40" s="372">
        <v>34</v>
      </c>
      <c r="C40" s="372">
        <v>18</v>
      </c>
      <c r="D40" s="372">
        <v>52</v>
      </c>
      <c r="E40" s="448">
        <v>0</v>
      </c>
      <c r="F40" s="448">
        <v>0</v>
      </c>
      <c r="G40" s="448">
        <v>0</v>
      </c>
      <c r="H40" s="38">
        <f t="shared" ref="H40" si="11">SUM(B40,E40)</f>
        <v>34</v>
      </c>
      <c r="I40" s="38">
        <f t="shared" ref="I40" si="12">SUM(C40,F40)</f>
        <v>18</v>
      </c>
      <c r="J40" s="38">
        <f t="shared" ref="J40" si="13">SUM(D40,G40)</f>
        <v>52</v>
      </c>
      <c r="K40" s="32" t="s">
        <v>515</v>
      </c>
    </row>
    <row r="41" spans="1:11" ht="22.5" customHeight="1" x14ac:dyDescent="0.3">
      <c r="A41" s="224" t="s">
        <v>24</v>
      </c>
      <c r="B41" s="372">
        <v>227</v>
      </c>
      <c r="C41" s="372">
        <v>63</v>
      </c>
      <c r="D41" s="372">
        <v>290</v>
      </c>
      <c r="E41" s="448">
        <v>0</v>
      </c>
      <c r="F41" s="448">
        <v>0</v>
      </c>
      <c r="G41" s="448">
        <v>0</v>
      </c>
      <c r="H41" s="38">
        <f t="shared" ref="H41:H50" si="14">SUM(B41,E41)</f>
        <v>227</v>
      </c>
      <c r="I41" s="38">
        <f t="shared" ref="I41:I50" si="15">SUM(C41,F41)</f>
        <v>63</v>
      </c>
      <c r="J41" s="38">
        <f t="shared" ref="J41:J50" si="16">SUM(D41,G41)</f>
        <v>290</v>
      </c>
      <c r="K41" s="32" t="s">
        <v>167</v>
      </c>
    </row>
    <row r="42" spans="1:11" ht="22.5" customHeight="1" x14ac:dyDescent="0.3">
      <c r="A42" s="227" t="s">
        <v>54</v>
      </c>
      <c r="B42" s="372">
        <v>103</v>
      </c>
      <c r="C42" s="372">
        <v>22</v>
      </c>
      <c r="D42" s="372">
        <v>125</v>
      </c>
      <c r="E42" s="448">
        <v>0</v>
      </c>
      <c r="F42" s="448">
        <v>0</v>
      </c>
      <c r="G42" s="448">
        <v>0</v>
      </c>
      <c r="H42" s="38">
        <f t="shared" si="14"/>
        <v>103</v>
      </c>
      <c r="I42" s="38">
        <f t="shared" si="15"/>
        <v>22</v>
      </c>
      <c r="J42" s="38">
        <f t="shared" si="16"/>
        <v>125</v>
      </c>
      <c r="K42" s="246" t="s">
        <v>741</v>
      </c>
    </row>
    <row r="43" spans="1:11" ht="22.5" customHeight="1" x14ac:dyDescent="0.3">
      <c r="A43" s="227" t="s">
        <v>2</v>
      </c>
      <c r="B43" s="372">
        <v>153</v>
      </c>
      <c r="C43" s="372">
        <v>64</v>
      </c>
      <c r="D43" s="372">
        <v>217</v>
      </c>
      <c r="E43" s="448">
        <v>0</v>
      </c>
      <c r="F43" s="448">
        <v>0</v>
      </c>
      <c r="G43" s="448">
        <v>0</v>
      </c>
      <c r="H43" s="38">
        <f t="shared" si="14"/>
        <v>153</v>
      </c>
      <c r="I43" s="38">
        <f t="shared" si="15"/>
        <v>64</v>
      </c>
      <c r="J43" s="38">
        <f t="shared" si="16"/>
        <v>217</v>
      </c>
      <c r="K43" s="246" t="s">
        <v>742</v>
      </c>
    </row>
    <row r="44" spans="1:11" s="76" customFormat="1" ht="22.5" customHeight="1" x14ac:dyDescent="0.3">
      <c r="A44" s="227" t="s">
        <v>5</v>
      </c>
      <c r="B44" s="372">
        <v>0</v>
      </c>
      <c r="C44" s="372">
        <v>25</v>
      </c>
      <c r="D44" s="372">
        <v>25</v>
      </c>
      <c r="E44" s="448">
        <v>0</v>
      </c>
      <c r="F44" s="448">
        <v>0</v>
      </c>
      <c r="G44" s="448">
        <v>0</v>
      </c>
      <c r="H44" s="38">
        <f t="shared" si="14"/>
        <v>0</v>
      </c>
      <c r="I44" s="38">
        <f t="shared" si="15"/>
        <v>25</v>
      </c>
      <c r="J44" s="38">
        <f t="shared" si="16"/>
        <v>25</v>
      </c>
      <c r="K44" s="27" t="s">
        <v>155</v>
      </c>
    </row>
    <row r="45" spans="1:11" s="76" customFormat="1" ht="22.5" customHeight="1" x14ac:dyDescent="0.3">
      <c r="A45" s="441" t="s">
        <v>280</v>
      </c>
      <c r="B45" s="448">
        <v>88</v>
      </c>
      <c r="C45" s="448">
        <v>7</v>
      </c>
      <c r="D45" s="448">
        <v>95</v>
      </c>
      <c r="E45" s="448">
        <v>0</v>
      </c>
      <c r="F45" s="448">
        <v>0</v>
      </c>
      <c r="G45" s="448">
        <v>0</v>
      </c>
      <c r="H45" s="38">
        <f t="shared" si="14"/>
        <v>88</v>
      </c>
      <c r="I45" s="38">
        <f t="shared" si="15"/>
        <v>7</v>
      </c>
      <c r="J45" s="38">
        <f t="shared" si="16"/>
        <v>95</v>
      </c>
      <c r="K45" s="27" t="s">
        <v>281</v>
      </c>
    </row>
    <row r="46" spans="1:11" ht="22.5" customHeight="1" x14ac:dyDescent="0.3">
      <c r="A46" s="227" t="s">
        <v>25</v>
      </c>
      <c r="B46" s="372">
        <v>112</v>
      </c>
      <c r="C46" s="372">
        <v>58</v>
      </c>
      <c r="D46" s="372">
        <v>170</v>
      </c>
      <c r="E46" s="448">
        <v>0</v>
      </c>
      <c r="F46" s="448">
        <v>0</v>
      </c>
      <c r="G46" s="448">
        <v>0</v>
      </c>
      <c r="H46" s="38">
        <f t="shared" si="14"/>
        <v>112</v>
      </c>
      <c r="I46" s="38">
        <f t="shared" si="15"/>
        <v>58</v>
      </c>
      <c r="J46" s="38">
        <f t="shared" si="16"/>
        <v>170</v>
      </c>
      <c r="K46" s="32" t="s">
        <v>277</v>
      </c>
    </row>
    <row r="47" spans="1:11" s="76" customFormat="1" ht="22.5" customHeight="1" x14ac:dyDescent="0.3">
      <c r="A47" s="227" t="s">
        <v>63</v>
      </c>
      <c r="B47" s="372">
        <v>5</v>
      </c>
      <c r="C47" s="372">
        <v>2</v>
      </c>
      <c r="D47" s="372">
        <v>7</v>
      </c>
      <c r="E47" s="448">
        <v>0</v>
      </c>
      <c r="F47" s="448">
        <v>0</v>
      </c>
      <c r="G47" s="448">
        <v>0</v>
      </c>
      <c r="H47" s="38">
        <f t="shared" si="14"/>
        <v>5</v>
      </c>
      <c r="I47" s="38">
        <f t="shared" si="15"/>
        <v>2</v>
      </c>
      <c r="J47" s="38">
        <f t="shared" si="16"/>
        <v>7</v>
      </c>
      <c r="K47" s="246" t="s">
        <v>463</v>
      </c>
    </row>
    <row r="48" spans="1:11" ht="22.5" customHeight="1" x14ac:dyDescent="0.3">
      <c r="A48" s="227" t="s">
        <v>64</v>
      </c>
      <c r="B48" s="372">
        <v>54</v>
      </c>
      <c r="C48" s="372">
        <v>18</v>
      </c>
      <c r="D48" s="372">
        <v>72</v>
      </c>
      <c r="E48" s="448">
        <v>0</v>
      </c>
      <c r="F48" s="448">
        <v>0</v>
      </c>
      <c r="G48" s="448">
        <v>0</v>
      </c>
      <c r="H48" s="38">
        <f t="shared" si="14"/>
        <v>54</v>
      </c>
      <c r="I48" s="38">
        <f t="shared" si="15"/>
        <v>18</v>
      </c>
      <c r="J48" s="38">
        <f t="shared" si="16"/>
        <v>72</v>
      </c>
      <c r="K48" s="32" t="s">
        <v>170</v>
      </c>
    </row>
    <row r="49" spans="1:11" ht="22.5" customHeight="1" thickBot="1" x14ac:dyDescent="0.35">
      <c r="A49" s="230" t="s">
        <v>13</v>
      </c>
      <c r="B49" s="372">
        <f>SUM(B40:B48)</f>
        <v>776</v>
      </c>
      <c r="C49" s="448">
        <f t="shared" ref="C49:D49" si="17">SUM(C40:C48)</f>
        <v>277</v>
      </c>
      <c r="D49" s="448">
        <f t="shared" si="17"/>
        <v>1053</v>
      </c>
      <c r="E49" s="448">
        <v>0</v>
      </c>
      <c r="F49" s="448">
        <v>0</v>
      </c>
      <c r="G49" s="448">
        <v>0</v>
      </c>
      <c r="H49" s="38">
        <f t="shared" si="14"/>
        <v>776</v>
      </c>
      <c r="I49" s="38">
        <f t="shared" si="15"/>
        <v>277</v>
      </c>
      <c r="J49" s="38">
        <f t="shared" si="16"/>
        <v>1053</v>
      </c>
      <c r="K49" s="213" t="s">
        <v>172</v>
      </c>
    </row>
    <row r="50" spans="1:11" ht="22.5" customHeight="1" thickBot="1" x14ac:dyDescent="0.3">
      <c r="A50" s="316" t="s">
        <v>78</v>
      </c>
      <c r="B50" s="40">
        <f>SUM(B38,B49)</f>
        <v>2726</v>
      </c>
      <c r="C50" s="40">
        <f>SUM(C38,C49)</f>
        <v>1653</v>
      </c>
      <c r="D50" s="40">
        <f>SUM(D38,D49)</f>
        <v>4379</v>
      </c>
      <c r="E50" s="40">
        <v>0</v>
      </c>
      <c r="F50" s="40">
        <v>0</v>
      </c>
      <c r="G50" s="40">
        <v>0</v>
      </c>
      <c r="H50" s="40">
        <f t="shared" si="14"/>
        <v>2726</v>
      </c>
      <c r="I50" s="40">
        <f t="shared" si="15"/>
        <v>1653</v>
      </c>
      <c r="J50" s="40">
        <f t="shared" si="16"/>
        <v>4379</v>
      </c>
      <c r="K50" s="330" t="s">
        <v>526</v>
      </c>
    </row>
    <row r="51" spans="1:11" ht="16.2" thickTop="1" x14ac:dyDescent="0.3">
      <c r="A51" s="26"/>
      <c r="B51" s="42"/>
      <c r="C51" s="42"/>
      <c r="D51" s="42"/>
      <c r="E51" s="42"/>
      <c r="F51" s="42"/>
      <c r="G51" s="42"/>
      <c r="H51" s="42"/>
      <c r="I51" s="42"/>
      <c r="J51" s="42"/>
      <c r="K51" s="42"/>
    </row>
    <row r="52" spans="1:11" ht="15.6" x14ac:dyDescent="0.3">
      <c r="A52" s="26"/>
      <c r="B52" s="42"/>
      <c r="C52" s="42"/>
      <c r="D52" s="42"/>
      <c r="E52" s="42"/>
      <c r="F52" s="42"/>
      <c r="G52" s="42"/>
      <c r="H52" s="42"/>
      <c r="I52" s="42"/>
      <c r="J52" s="42"/>
      <c r="K52" s="42"/>
    </row>
    <row r="53" spans="1:11" ht="15.6" x14ac:dyDescent="0.3">
      <c r="A53" s="26"/>
      <c r="B53" s="42"/>
      <c r="C53" s="42"/>
      <c r="D53" s="42"/>
      <c r="E53" s="42"/>
      <c r="F53" s="42"/>
      <c r="G53" s="42"/>
      <c r="H53" s="42"/>
      <c r="I53" s="42"/>
      <c r="J53" s="42"/>
      <c r="K53" s="42"/>
    </row>
    <row r="54" spans="1:11" ht="15.6" x14ac:dyDescent="0.3">
      <c r="A54" s="26"/>
      <c r="B54" s="42"/>
      <c r="C54" s="42"/>
      <c r="D54" s="42"/>
      <c r="E54" s="42"/>
      <c r="F54" s="42"/>
      <c r="G54" s="42"/>
      <c r="H54" s="42"/>
      <c r="I54" s="42"/>
      <c r="J54" s="42"/>
      <c r="K54" s="42"/>
    </row>
    <row r="55" spans="1:11" ht="15.6" x14ac:dyDescent="0.3">
      <c r="A55" s="26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 ht="15.6" x14ac:dyDescent="0.3">
      <c r="A56" s="4"/>
    </row>
    <row r="57" spans="1:11" ht="15.6" x14ac:dyDescent="0.3">
      <c r="A57" s="4"/>
    </row>
    <row r="58" spans="1:11" ht="15.6" x14ac:dyDescent="0.3">
      <c r="A58" s="4"/>
    </row>
    <row r="59" spans="1:11" ht="15.6" x14ac:dyDescent="0.3">
      <c r="A59" s="4"/>
    </row>
    <row r="60" spans="1:11" ht="15.6" x14ac:dyDescent="0.3">
      <c r="A60" s="4"/>
    </row>
    <row r="61" spans="1:11" ht="15.6" x14ac:dyDescent="0.3">
      <c r="A61" s="4"/>
    </row>
    <row r="62" spans="1:11" ht="15.6" x14ac:dyDescent="0.3">
      <c r="A62" s="4"/>
    </row>
    <row r="63" spans="1:11" ht="15.6" x14ac:dyDescent="0.3">
      <c r="A63" s="4"/>
    </row>
    <row r="64" spans="1:11" ht="15.6" x14ac:dyDescent="0.3">
      <c r="A64" s="4"/>
    </row>
    <row r="65" spans="1:1" ht="15.6" x14ac:dyDescent="0.3">
      <c r="A65" s="4"/>
    </row>
    <row r="66" spans="1:1" ht="15.6" x14ac:dyDescent="0.3">
      <c r="A66" s="4"/>
    </row>
    <row r="67" spans="1:1" ht="15.6" x14ac:dyDescent="0.3">
      <c r="A67" s="4"/>
    </row>
    <row r="68" spans="1:1" ht="15.6" x14ac:dyDescent="0.3">
      <c r="A68" s="4"/>
    </row>
    <row r="69" spans="1:1" ht="15.6" x14ac:dyDescent="0.3">
      <c r="A69" s="4"/>
    </row>
    <row r="70" spans="1:1" ht="15.6" x14ac:dyDescent="0.3">
      <c r="A70" s="4"/>
    </row>
    <row r="71" spans="1:1" ht="15.6" x14ac:dyDescent="0.3">
      <c r="A71" s="4"/>
    </row>
    <row r="72" spans="1:1" ht="15.6" x14ac:dyDescent="0.3">
      <c r="A72" s="4"/>
    </row>
    <row r="73" spans="1:1" ht="15.6" x14ac:dyDescent="0.3">
      <c r="A73" s="4"/>
    </row>
    <row r="98" spans="1:1" x14ac:dyDescent="0.25">
      <c r="A98" s="3" t="s">
        <v>81</v>
      </c>
    </row>
    <row r="129" spans="1:1" x14ac:dyDescent="0.25">
      <c r="A129" s="3" t="s">
        <v>82</v>
      </c>
    </row>
  </sheetData>
  <mergeCells count="19">
    <mergeCell ref="A1:K1"/>
    <mergeCell ref="A32:A35"/>
    <mergeCell ref="B32:D32"/>
    <mergeCell ref="E32:G32"/>
    <mergeCell ref="H32:J32"/>
    <mergeCell ref="A2:K2"/>
    <mergeCell ref="K4:K7"/>
    <mergeCell ref="B5:D5"/>
    <mergeCell ref="E5:G5"/>
    <mergeCell ref="K32:K35"/>
    <mergeCell ref="B33:D33"/>
    <mergeCell ref="E33:G33"/>
    <mergeCell ref="H33:J33"/>
    <mergeCell ref="J3:K3"/>
    <mergeCell ref="A4:A7"/>
    <mergeCell ref="B4:D4"/>
    <mergeCell ref="E4:G4"/>
    <mergeCell ref="H4:J4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39997558519241921"/>
  </sheetPr>
  <dimension ref="A1:AQ162"/>
  <sheetViews>
    <sheetView rightToLeft="1" view="pageBreakPreview" topLeftCell="D146" zoomScale="75" zoomScaleNormal="62" zoomScaleSheetLayoutView="75" workbookViewId="0">
      <selection activeCell="E149" sqref="E149:G149"/>
    </sheetView>
  </sheetViews>
  <sheetFormatPr defaultColWidth="9.109375" defaultRowHeight="23.25" customHeight="1" x14ac:dyDescent="0.25"/>
  <cols>
    <col min="1" max="1" width="18.44140625" style="128" customWidth="1"/>
    <col min="2" max="2" width="12.109375" style="128" customWidth="1"/>
    <col min="3" max="3" width="11.109375" style="128" customWidth="1"/>
    <col min="4" max="4" width="8.6640625" style="128" customWidth="1"/>
    <col min="5" max="5" width="12" style="128" customWidth="1"/>
    <col min="6" max="16" width="12.109375" style="128" customWidth="1"/>
    <col min="17" max="17" width="11.44140625" style="128" customWidth="1"/>
    <col min="18" max="21" width="39.33203125" style="128" hidden="1" customWidth="1"/>
    <col min="22" max="24" width="8.88671875" style="128" customWidth="1"/>
    <col min="25" max="26" width="39.33203125" style="128" customWidth="1"/>
    <col min="27" max="29" width="10" style="128" customWidth="1"/>
    <col min="30" max="30" width="39.33203125" style="128" customWidth="1"/>
    <col min="31" max="31" width="10.6640625" style="128" customWidth="1"/>
    <col min="32" max="33" width="9.109375" style="128"/>
    <col min="34" max="34" width="18.44140625" style="128" customWidth="1"/>
    <col min="35" max="16384" width="9.109375" style="128"/>
  </cols>
  <sheetData>
    <row r="1" spans="1:43" ht="20.25" customHeight="1" x14ac:dyDescent="0.25">
      <c r="A1" s="131" t="s">
        <v>34</v>
      </c>
      <c r="B1" s="219">
        <v>2818</v>
      </c>
      <c r="C1" s="219">
        <v>5465</v>
      </c>
      <c r="D1" s="219">
        <f>SUM(B1:C1)</f>
        <v>8283</v>
      </c>
      <c r="E1" s="219">
        <v>3</v>
      </c>
      <c r="F1" s="219">
        <v>6</v>
      </c>
      <c r="G1" s="219">
        <f>SUM(E1:F1)</f>
        <v>9</v>
      </c>
      <c r="H1" s="219">
        <v>0</v>
      </c>
      <c r="I1" s="219">
        <v>0</v>
      </c>
      <c r="J1" s="219">
        <v>0</v>
      </c>
      <c r="K1" s="219"/>
      <c r="L1" s="219">
        <f t="shared" ref="L1:L28" si="0">H1+E1+B1</f>
        <v>2821</v>
      </c>
      <c r="M1" s="219">
        <f t="shared" ref="M1:M19" si="1">SUM(C1,F1,I1)</f>
        <v>5471</v>
      </c>
      <c r="N1" s="219">
        <f>SUM(L1:M1)</f>
        <v>8292</v>
      </c>
      <c r="O1" s="219">
        <f t="shared" ref="O1:Q3" si="2">H48+E48+B48</f>
        <v>1198</v>
      </c>
      <c r="P1" s="219">
        <f t="shared" si="2"/>
        <v>1150</v>
      </c>
      <c r="Q1" s="219">
        <f t="shared" si="2"/>
        <v>2348</v>
      </c>
      <c r="R1" s="132" t="s">
        <v>131</v>
      </c>
      <c r="S1" s="536"/>
      <c r="T1" s="536"/>
      <c r="U1" s="536"/>
      <c r="V1" s="536">
        <f>SUM(O1,L1)</f>
        <v>4019</v>
      </c>
      <c r="W1" s="536">
        <f t="shared" ref="W1:X1" si="3">SUM(P1,M1)</f>
        <v>6621</v>
      </c>
      <c r="X1" s="536">
        <f t="shared" si="3"/>
        <v>10640</v>
      </c>
      <c r="Y1" s="536"/>
      <c r="Z1" s="536"/>
      <c r="AA1" s="536">
        <f t="shared" ref="AA1:AA29" si="4">SUM(L1,O1)</f>
        <v>4019</v>
      </c>
      <c r="AB1" s="536">
        <f t="shared" ref="AB1:AC1" si="5">SUM(M1,P1)</f>
        <v>6621</v>
      </c>
      <c r="AC1" s="536">
        <f t="shared" si="5"/>
        <v>10640</v>
      </c>
      <c r="AD1" s="536" t="s">
        <v>34</v>
      </c>
      <c r="AE1" s="536"/>
      <c r="AF1" s="128">
        <v>2199</v>
      </c>
      <c r="AG1" s="128">
        <v>1569</v>
      </c>
      <c r="AH1" s="128">
        <f>SUM(AF1:AG1)</f>
        <v>3768</v>
      </c>
      <c r="AI1" s="128" t="s">
        <v>597</v>
      </c>
      <c r="AJ1" s="128">
        <f>SUM(L55:L56)</f>
        <v>0</v>
      </c>
      <c r="AK1" s="128">
        <f>SUM(M55:M56)</f>
        <v>0</v>
      </c>
      <c r="AL1" s="128">
        <f>SUM(N55:N56)</f>
        <v>0</v>
      </c>
      <c r="AN1" s="128" t="s">
        <v>597</v>
      </c>
      <c r="AO1" s="128">
        <f t="shared" ref="AO1:AO14" si="6">AJ1+AF1</f>
        <v>2199</v>
      </c>
      <c r="AP1" s="128">
        <f t="shared" ref="AP1:AQ14" si="7">AK1+AG1</f>
        <v>1569</v>
      </c>
      <c r="AQ1" s="128">
        <f t="shared" si="7"/>
        <v>3768</v>
      </c>
    </row>
    <row r="2" spans="1:43" ht="20.25" customHeight="1" x14ac:dyDescent="0.25">
      <c r="A2" s="131" t="s">
        <v>47</v>
      </c>
      <c r="B2" s="508">
        <v>2430</v>
      </c>
      <c r="C2" s="508">
        <v>2966</v>
      </c>
      <c r="D2" s="219">
        <f t="shared" ref="D2:D18" si="8">SUM(B2:C2)</f>
        <v>5396</v>
      </c>
      <c r="E2" s="219">
        <v>0</v>
      </c>
      <c r="F2" s="219">
        <v>0</v>
      </c>
      <c r="G2" s="219">
        <f t="shared" ref="G2:G19" si="9">SUM(E2:F2)</f>
        <v>0</v>
      </c>
      <c r="H2" s="219">
        <v>0</v>
      </c>
      <c r="I2" s="219">
        <v>0</v>
      </c>
      <c r="J2" s="219">
        <v>0</v>
      </c>
      <c r="K2" s="219"/>
      <c r="L2" s="219">
        <f t="shared" si="0"/>
        <v>2430</v>
      </c>
      <c r="M2" s="219">
        <f t="shared" si="1"/>
        <v>2966</v>
      </c>
      <c r="N2" s="219">
        <f t="shared" ref="N2:N19" si="10">SUM(L2:M2)</f>
        <v>5396</v>
      </c>
      <c r="O2" s="219">
        <f t="shared" si="2"/>
        <v>791</v>
      </c>
      <c r="P2" s="219">
        <f t="shared" si="2"/>
        <v>703</v>
      </c>
      <c r="Q2" s="219">
        <f t="shared" si="2"/>
        <v>1494</v>
      </c>
      <c r="R2" s="132" t="s">
        <v>441</v>
      </c>
      <c r="S2" s="536"/>
      <c r="T2" s="536"/>
      <c r="U2" s="536"/>
      <c r="V2" s="536">
        <f t="shared" ref="V2:V65" si="11">SUM(O2,L2)</f>
        <v>3221</v>
      </c>
      <c r="W2" s="536">
        <f t="shared" ref="W2:W65" si="12">SUM(P2,M2)</f>
        <v>3669</v>
      </c>
      <c r="X2" s="536">
        <f t="shared" ref="X2:X65" si="13">SUM(Q2,N2)</f>
        <v>6890</v>
      </c>
      <c r="Y2" s="536"/>
      <c r="Z2" s="536"/>
      <c r="AA2" s="536">
        <f t="shared" si="4"/>
        <v>3221</v>
      </c>
      <c r="AB2" s="536">
        <f t="shared" ref="AB2:AB29" si="14">SUM(M2,P2)</f>
        <v>3669</v>
      </c>
      <c r="AC2" s="536">
        <f t="shared" ref="AC2:AC29" si="15">SUM(N2,Q2)</f>
        <v>6890</v>
      </c>
      <c r="AD2" s="536" t="s">
        <v>47</v>
      </c>
      <c r="AE2" s="536"/>
      <c r="AF2" s="128">
        <v>1144</v>
      </c>
      <c r="AG2" s="128">
        <v>1396</v>
      </c>
      <c r="AH2" s="128">
        <f>SUM(AF2:AG2)</f>
        <v>2540</v>
      </c>
      <c r="AI2" s="538" t="s">
        <v>10</v>
      </c>
      <c r="AJ2" s="128">
        <v>1333</v>
      </c>
      <c r="AK2" s="128">
        <v>640</v>
      </c>
      <c r="AL2" s="128">
        <v>1973</v>
      </c>
      <c r="AN2" s="128" t="s">
        <v>10</v>
      </c>
      <c r="AO2" s="128">
        <f t="shared" si="6"/>
        <v>2477</v>
      </c>
      <c r="AP2" s="128">
        <f t="shared" si="7"/>
        <v>2036</v>
      </c>
      <c r="AQ2" s="128">
        <f t="shared" si="7"/>
        <v>4513</v>
      </c>
    </row>
    <row r="3" spans="1:43" ht="20.25" customHeight="1" x14ac:dyDescent="0.25">
      <c r="A3" s="131" t="s">
        <v>48</v>
      </c>
      <c r="B3" s="508">
        <v>701</v>
      </c>
      <c r="C3" s="508">
        <v>807</v>
      </c>
      <c r="D3" s="219">
        <f t="shared" si="8"/>
        <v>1508</v>
      </c>
      <c r="E3" s="219">
        <v>0</v>
      </c>
      <c r="F3" s="219">
        <v>1</v>
      </c>
      <c r="G3" s="219">
        <f t="shared" si="9"/>
        <v>1</v>
      </c>
      <c r="H3" s="219">
        <v>0</v>
      </c>
      <c r="I3" s="219">
        <v>0</v>
      </c>
      <c r="J3" s="219">
        <v>0</v>
      </c>
      <c r="K3" s="219"/>
      <c r="L3" s="219">
        <f t="shared" si="0"/>
        <v>701</v>
      </c>
      <c r="M3" s="219">
        <f t="shared" si="1"/>
        <v>808</v>
      </c>
      <c r="N3" s="219">
        <f t="shared" si="10"/>
        <v>1509</v>
      </c>
      <c r="O3" s="219">
        <f t="shared" si="2"/>
        <v>0</v>
      </c>
      <c r="P3" s="219">
        <f t="shared" si="2"/>
        <v>1</v>
      </c>
      <c r="Q3" s="219">
        <f t="shared" si="2"/>
        <v>1</v>
      </c>
      <c r="R3" s="132" t="s">
        <v>442</v>
      </c>
      <c r="S3" s="536"/>
      <c r="T3" s="536"/>
      <c r="U3" s="536"/>
      <c r="V3" s="536">
        <f t="shared" si="11"/>
        <v>701</v>
      </c>
      <c r="W3" s="536">
        <f t="shared" si="12"/>
        <v>809</v>
      </c>
      <c r="X3" s="536">
        <f t="shared" si="13"/>
        <v>1510</v>
      </c>
      <c r="Y3" s="536"/>
      <c r="Z3" s="536"/>
      <c r="AA3" s="536">
        <f t="shared" si="4"/>
        <v>701</v>
      </c>
      <c r="AB3" s="536">
        <f t="shared" si="14"/>
        <v>809</v>
      </c>
      <c r="AC3" s="536">
        <f t="shared" si="15"/>
        <v>1510</v>
      </c>
      <c r="AD3" s="536" t="s">
        <v>48</v>
      </c>
      <c r="AE3" s="536"/>
      <c r="AF3" s="128">
        <v>1405</v>
      </c>
      <c r="AG3" s="128">
        <v>2005</v>
      </c>
      <c r="AH3" s="128">
        <f>SUM(AF3:AG3)</f>
        <v>3410</v>
      </c>
      <c r="AI3" s="573" t="s">
        <v>598</v>
      </c>
      <c r="AJ3" s="128">
        <v>629</v>
      </c>
      <c r="AK3" s="128">
        <v>442</v>
      </c>
      <c r="AL3" s="128">
        <v>1071</v>
      </c>
      <c r="AN3" s="128" t="s">
        <v>598</v>
      </c>
      <c r="AO3" s="128">
        <f t="shared" si="6"/>
        <v>2034</v>
      </c>
      <c r="AP3" s="128">
        <f t="shared" si="7"/>
        <v>2447</v>
      </c>
      <c r="AQ3" s="128">
        <f t="shared" si="7"/>
        <v>4481</v>
      </c>
    </row>
    <row r="4" spans="1:43" ht="20.25" customHeight="1" x14ac:dyDescent="0.25">
      <c r="A4" s="220" t="s">
        <v>56</v>
      </c>
      <c r="B4" s="508">
        <v>279</v>
      </c>
      <c r="C4" s="508">
        <v>532</v>
      </c>
      <c r="D4" s="219">
        <f t="shared" si="8"/>
        <v>811</v>
      </c>
      <c r="E4" s="219">
        <v>0</v>
      </c>
      <c r="F4" s="219">
        <v>0</v>
      </c>
      <c r="G4" s="219">
        <f t="shared" si="9"/>
        <v>0</v>
      </c>
      <c r="H4" s="219">
        <v>0</v>
      </c>
      <c r="I4" s="219">
        <v>0</v>
      </c>
      <c r="J4" s="219">
        <v>0</v>
      </c>
      <c r="K4" s="219"/>
      <c r="L4" s="219">
        <f t="shared" si="0"/>
        <v>279</v>
      </c>
      <c r="M4" s="219">
        <f t="shared" si="1"/>
        <v>532</v>
      </c>
      <c r="N4" s="219">
        <f t="shared" si="10"/>
        <v>811</v>
      </c>
      <c r="O4" s="219">
        <v>0</v>
      </c>
      <c r="P4" s="219">
        <v>0</v>
      </c>
      <c r="Q4" s="219">
        <v>0</v>
      </c>
      <c r="R4" s="132" t="s">
        <v>443</v>
      </c>
      <c r="S4" s="536"/>
      <c r="T4" s="536"/>
      <c r="U4" s="536"/>
      <c r="V4" s="536">
        <f t="shared" si="11"/>
        <v>279</v>
      </c>
      <c r="W4" s="536">
        <f t="shared" si="12"/>
        <v>532</v>
      </c>
      <c r="X4" s="536">
        <f t="shared" si="13"/>
        <v>811</v>
      </c>
      <c r="Y4" s="536"/>
      <c r="Z4" s="536"/>
      <c r="AA4" s="536">
        <f t="shared" si="4"/>
        <v>279</v>
      </c>
      <c r="AB4" s="536">
        <f t="shared" si="14"/>
        <v>532</v>
      </c>
      <c r="AC4" s="536">
        <f t="shared" si="15"/>
        <v>811</v>
      </c>
      <c r="AD4" s="536" t="s">
        <v>56</v>
      </c>
      <c r="AE4" s="536"/>
      <c r="AF4" s="128">
        <f>SUM(L1:L5,L28)</f>
        <v>7096</v>
      </c>
      <c r="AG4" s="128">
        <f>SUM(M1:M5,M28)</f>
        <v>11104</v>
      </c>
      <c r="AH4" s="128">
        <f>SUM(AG4,AF4)</f>
        <v>18200</v>
      </c>
      <c r="AI4" s="573" t="s">
        <v>34</v>
      </c>
      <c r="AJ4" s="128">
        <f>SUM(L48:L51)</f>
        <v>0</v>
      </c>
      <c r="AK4" s="128">
        <f>SUM(M48:M51)</f>
        <v>0</v>
      </c>
      <c r="AL4" s="128">
        <f>SUM(N48:N51)</f>
        <v>0</v>
      </c>
      <c r="AN4" s="128" t="s">
        <v>34</v>
      </c>
      <c r="AO4" s="128">
        <f t="shared" si="6"/>
        <v>7096</v>
      </c>
      <c r="AP4" s="128">
        <f t="shared" si="7"/>
        <v>11104</v>
      </c>
      <c r="AQ4" s="128">
        <f t="shared" si="7"/>
        <v>18200</v>
      </c>
    </row>
    <row r="5" spans="1:43" ht="20.25" customHeight="1" x14ac:dyDescent="0.25">
      <c r="A5" s="131" t="s">
        <v>73</v>
      </c>
      <c r="B5" s="219">
        <v>848</v>
      </c>
      <c r="C5" s="219">
        <v>1303</v>
      </c>
      <c r="D5" s="219">
        <f t="shared" si="8"/>
        <v>2151</v>
      </c>
      <c r="E5" s="219">
        <v>0</v>
      </c>
      <c r="F5" s="219">
        <v>0</v>
      </c>
      <c r="G5" s="219">
        <f t="shared" si="9"/>
        <v>0</v>
      </c>
      <c r="H5" s="219">
        <v>0</v>
      </c>
      <c r="I5" s="219">
        <v>0</v>
      </c>
      <c r="J5" s="219">
        <v>0</v>
      </c>
      <c r="K5" s="219"/>
      <c r="L5" s="219">
        <f t="shared" si="0"/>
        <v>848</v>
      </c>
      <c r="M5" s="219">
        <f t="shared" si="1"/>
        <v>1303</v>
      </c>
      <c r="N5" s="219">
        <f t="shared" si="10"/>
        <v>2151</v>
      </c>
      <c r="O5" s="219">
        <f t="shared" ref="O5:Q6" si="16">H51+E51+B51</f>
        <v>571</v>
      </c>
      <c r="P5" s="219">
        <f t="shared" si="16"/>
        <v>534</v>
      </c>
      <c r="Q5" s="219">
        <f t="shared" si="16"/>
        <v>1105</v>
      </c>
      <c r="R5" s="132" t="s">
        <v>444</v>
      </c>
      <c r="S5" s="536"/>
      <c r="T5" s="536"/>
      <c r="U5" s="536"/>
      <c r="V5" s="536">
        <f t="shared" si="11"/>
        <v>1419</v>
      </c>
      <c r="W5" s="536">
        <f t="shared" si="12"/>
        <v>1837</v>
      </c>
      <c r="X5" s="536">
        <f t="shared" si="13"/>
        <v>3256</v>
      </c>
      <c r="Y5" s="536"/>
      <c r="Z5" s="536"/>
      <c r="AA5" s="536">
        <f t="shared" si="4"/>
        <v>1419</v>
      </c>
      <c r="AB5" s="536">
        <f t="shared" si="14"/>
        <v>1837</v>
      </c>
      <c r="AC5" s="536">
        <f t="shared" si="15"/>
        <v>3256</v>
      </c>
      <c r="AD5" s="536" t="s">
        <v>73</v>
      </c>
      <c r="AE5" s="536"/>
      <c r="AF5" s="128">
        <f>SUM(L16:L17)</f>
        <v>1574</v>
      </c>
      <c r="AG5" s="128">
        <f>SUM(M16:M17)</f>
        <v>1679</v>
      </c>
      <c r="AH5" s="128">
        <f>SUM(N16:N17)</f>
        <v>3253</v>
      </c>
      <c r="AI5" s="573" t="s">
        <v>51</v>
      </c>
      <c r="AJ5" s="128">
        <f>SUM(O16:O17)</f>
        <v>135</v>
      </c>
      <c r="AK5" s="128">
        <f>SUM(P16:P17)</f>
        <v>88</v>
      </c>
      <c r="AL5" s="128">
        <f>SUM(Q16:Q17)</f>
        <v>223</v>
      </c>
      <c r="AN5" s="128" t="s">
        <v>51</v>
      </c>
      <c r="AO5" s="128">
        <f t="shared" si="6"/>
        <v>1709</v>
      </c>
      <c r="AP5" s="128">
        <f t="shared" si="7"/>
        <v>1767</v>
      </c>
      <c r="AQ5" s="128">
        <f t="shared" si="7"/>
        <v>3476</v>
      </c>
    </row>
    <row r="6" spans="1:43" ht="20.25" customHeight="1" x14ac:dyDescent="0.25">
      <c r="A6" s="131" t="s">
        <v>35</v>
      </c>
      <c r="B6" s="508">
        <v>3370</v>
      </c>
      <c r="C6" s="508">
        <v>2545</v>
      </c>
      <c r="D6" s="219">
        <v>5915</v>
      </c>
      <c r="E6" s="219">
        <v>0</v>
      </c>
      <c r="F6" s="219">
        <v>0</v>
      </c>
      <c r="G6" s="219">
        <f t="shared" si="9"/>
        <v>0</v>
      </c>
      <c r="H6" s="219">
        <v>0</v>
      </c>
      <c r="I6" s="219">
        <v>0</v>
      </c>
      <c r="J6" s="219">
        <v>0</v>
      </c>
      <c r="K6" s="219"/>
      <c r="L6" s="219">
        <f t="shared" si="0"/>
        <v>3370</v>
      </c>
      <c r="M6" s="219">
        <f t="shared" si="1"/>
        <v>2545</v>
      </c>
      <c r="N6" s="219">
        <f t="shared" si="10"/>
        <v>5915</v>
      </c>
      <c r="O6" s="219">
        <f t="shared" si="16"/>
        <v>579</v>
      </c>
      <c r="P6" s="219">
        <f t="shared" si="16"/>
        <v>218</v>
      </c>
      <c r="Q6" s="219">
        <f t="shared" si="16"/>
        <v>797</v>
      </c>
      <c r="R6" s="132" t="s">
        <v>445</v>
      </c>
      <c r="S6" s="536"/>
      <c r="T6" s="536"/>
      <c r="U6" s="536"/>
      <c r="V6" s="536">
        <f t="shared" si="11"/>
        <v>3949</v>
      </c>
      <c r="W6" s="536">
        <f t="shared" si="12"/>
        <v>2763</v>
      </c>
      <c r="X6" s="536">
        <f t="shared" si="13"/>
        <v>6712</v>
      </c>
      <c r="Y6" s="536"/>
      <c r="Z6" s="536"/>
      <c r="AA6" s="536">
        <f t="shared" si="4"/>
        <v>3949</v>
      </c>
      <c r="AB6" s="536">
        <f t="shared" si="14"/>
        <v>2763</v>
      </c>
      <c r="AC6" s="536">
        <f t="shared" si="15"/>
        <v>6712</v>
      </c>
      <c r="AD6" s="536" t="s">
        <v>35</v>
      </c>
      <c r="AE6" s="536"/>
      <c r="AF6" s="128">
        <f>SUM(L18:L19)</f>
        <v>1691</v>
      </c>
      <c r="AG6" s="128">
        <f>SUM(M18:M19)</f>
        <v>3158</v>
      </c>
      <c r="AH6" s="128">
        <f>SUM(N18:N19)</f>
        <v>4849</v>
      </c>
      <c r="AI6" s="573" t="s">
        <v>38</v>
      </c>
      <c r="AJ6" s="128">
        <f>SUM(O18)</f>
        <v>698</v>
      </c>
      <c r="AK6" s="128">
        <f>SUM(P18)</f>
        <v>431</v>
      </c>
      <c r="AL6" s="128">
        <f>SUM(Q18)</f>
        <v>1129</v>
      </c>
      <c r="AN6" s="128" t="s">
        <v>38</v>
      </c>
      <c r="AO6" s="128">
        <f t="shared" si="6"/>
        <v>2389</v>
      </c>
      <c r="AP6" s="128">
        <f t="shared" si="7"/>
        <v>3589</v>
      </c>
      <c r="AQ6" s="128">
        <f t="shared" si="7"/>
        <v>5978</v>
      </c>
    </row>
    <row r="7" spans="1:43" ht="20.25" customHeight="1" x14ac:dyDescent="0.25">
      <c r="A7" s="131" t="s">
        <v>506</v>
      </c>
      <c r="B7" s="508">
        <v>109</v>
      </c>
      <c r="C7" s="508">
        <v>102</v>
      </c>
      <c r="D7" s="219">
        <f t="shared" si="8"/>
        <v>211</v>
      </c>
      <c r="E7" s="219">
        <v>0</v>
      </c>
      <c r="F7" s="219">
        <v>0</v>
      </c>
      <c r="G7" s="219">
        <f t="shared" si="9"/>
        <v>0</v>
      </c>
      <c r="H7" s="219">
        <v>0</v>
      </c>
      <c r="I7" s="219">
        <v>0</v>
      </c>
      <c r="J7" s="219">
        <v>0</v>
      </c>
      <c r="K7" s="219"/>
      <c r="L7" s="219">
        <f t="shared" si="0"/>
        <v>109</v>
      </c>
      <c r="M7" s="219">
        <f t="shared" si="1"/>
        <v>102</v>
      </c>
      <c r="N7" s="219">
        <f t="shared" si="10"/>
        <v>211</v>
      </c>
      <c r="O7" s="219">
        <v>0</v>
      </c>
      <c r="P7" s="219">
        <v>0</v>
      </c>
      <c r="Q7" s="219">
        <v>0</v>
      </c>
      <c r="R7" s="132" t="s">
        <v>509</v>
      </c>
      <c r="S7" s="536"/>
      <c r="T7" s="536"/>
      <c r="U7" s="536"/>
      <c r="V7" s="536">
        <f t="shared" si="11"/>
        <v>109</v>
      </c>
      <c r="W7" s="536">
        <f t="shared" si="12"/>
        <v>102</v>
      </c>
      <c r="X7" s="536">
        <f t="shared" si="13"/>
        <v>211</v>
      </c>
      <c r="Y7" s="536"/>
      <c r="Z7" s="536"/>
      <c r="AA7" s="536">
        <f t="shared" si="4"/>
        <v>109</v>
      </c>
      <c r="AB7" s="536">
        <f t="shared" si="14"/>
        <v>102</v>
      </c>
      <c r="AC7" s="536">
        <f t="shared" si="15"/>
        <v>211</v>
      </c>
      <c r="AD7" s="536" t="s">
        <v>506</v>
      </c>
      <c r="AE7" s="536"/>
      <c r="AF7" s="128">
        <v>1209</v>
      </c>
      <c r="AG7" s="128">
        <v>1923</v>
      </c>
      <c r="AH7" s="128">
        <f t="shared" ref="AH7:AH15" si="17">SUM(AG7,AF7)</f>
        <v>3132</v>
      </c>
      <c r="AI7" s="536" t="s">
        <v>40</v>
      </c>
      <c r="AJ7" s="128">
        <v>547</v>
      </c>
      <c r="AK7" s="128">
        <v>410</v>
      </c>
      <c r="AL7" s="128">
        <v>957</v>
      </c>
      <c r="AN7" s="128" t="s">
        <v>40</v>
      </c>
      <c r="AO7" s="128">
        <f t="shared" si="6"/>
        <v>1756</v>
      </c>
      <c r="AP7" s="128">
        <f t="shared" si="7"/>
        <v>2333</v>
      </c>
      <c r="AQ7" s="128">
        <f t="shared" si="7"/>
        <v>4089</v>
      </c>
    </row>
    <row r="8" spans="1:43" ht="20.25" customHeight="1" x14ac:dyDescent="0.25">
      <c r="A8" s="220" t="s">
        <v>262</v>
      </c>
      <c r="B8" s="508">
        <v>256</v>
      </c>
      <c r="C8" s="508">
        <v>90</v>
      </c>
      <c r="D8" s="219">
        <f t="shared" si="8"/>
        <v>346</v>
      </c>
      <c r="E8" s="219">
        <v>0</v>
      </c>
      <c r="F8" s="219">
        <v>0</v>
      </c>
      <c r="G8" s="219">
        <f t="shared" si="9"/>
        <v>0</v>
      </c>
      <c r="H8" s="219">
        <v>0</v>
      </c>
      <c r="I8" s="219">
        <v>0</v>
      </c>
      <c r="J8" s="219">
        <v>0</v>
      </c>
      <c r="K8" s="219"/>
      <c r="L8" s="219">
        <f t="shared" si="0"/>
        <v>256</v>
      </c>
      <c r="M8" s="219">
        <f t="shared" si="1"/>
        <v>90</v>
      </c>
      <c r="N8" s="219">
        <f t="shared" si="10"/>
        <v>346</v>
      </c>
      <c r="O8" s="219">
        <v>0</v>
      </c>
      <c r="P8" s="219">
        <v>0</v>
      </c>
      <c r="Q8" s="219">
        <v>0</v>
      </c>
      <c r="R8" s="132" t="s">
        <v>263</v>
      </c>
      <c r="S8" s="536"/>
      <c r="T8" s="536"/>
      <c r="U8" s="536"/>
      <c r="V8" s="536">
        <f t="shared" si="11"/>
        <v>256</v>
      </c>
      <c r="W8" s="536">
        <f t="shared" si="12"/>
        <v>90</v>
      </c>
      <c r="X8" s="536">
        <f t="shared" si="13"/>
        <v>346</v>
      </c>
      <c r="Y8" s="536"/>
      <c r="Z8" s="536"/>
      <c r="AA8" s="536">
        <f t="shared" si="4"/>
        <v>256</v>
      </c>
      <c r="AB8" s="536">
        <f t="shared" si="14"/>
        <v>90</v>
      </c>
      <c r="AC8" s="536">
        <f t="shared" si="15"/>
        <v>346</v>
      </c>
      <c r="AD8" s="536" t="s">
        <v>262</v>
      </c>
      <c r="AE8" s="536"/>
      <c r="AF8" s="128">
        <v>1835</v>
      </c>
      <c r="AG8" s="128">
        <v>2432</v>
      </c>
      <c r="AH8" s="128">
        <f t="shared" si="17"/>
        <v>4267</v>
      </c>
      <c r="AI8" s="536" t="s">
        <v>599</v>
      </c>
      <c r="AJ8" s="128">
        <v>499</v>
      </c>
      <c r="AK8" s="128">
        <v>355</v>
      </c>
      <c r="AL8" s="128">
        <v>854</v>
      </c>
      <c r="AN8" s="128" t="s">
        <v>599</v>
      </c>
      <c r="AO8" s="128">
        <f t="shared" si="6"/>
        <v>2334</v>
      </c>
      <c r="AP8" s="128">
        <f t="shared" si="7"/>
        <v>2787</v>
      </c>
      <c r="AQ8" s="128">
        <f t="shared" si="7"/>
        <v>5121</v>
      </c>
    </row>
    <row r="9" spans="1:43" ht="20.25" customHeight="1" x14ac:dyDescent="0.25">
      <c r="A9" s="131" t="s">
        <v>580</v>
      </c>
      <c r="B9" s="219">
        <v>66</v>
      </c>
      <c r="C9" s="219">
        <v>40</v>
      </c>
      <c r="D9" s="219">
        <f t="shared" si="8"/>
        <v>106</v>
      </c>
      <c r="E9" s="219">
        <v>0</v>
      </c>
      <c r="F9" s="219">
        <v>0</v>
      </c>
      <c r="G9" s="219">
        <f t="shared" si="9"/>
        <v>0</v>
      </c>
      <c r="H9" s="219">
        <v>0</v>
      </c>
      <c r="I9" s="219">
        <v>0</v>
      </c>
      <c r="J9" s="219">
        <v>0</v>
      </c>
      <c r="K9" s="219"/>
      <c r="L9" s="219">
        <f t="shared" si="0"/>
        <v>66</v>
      </c>
      <c r="M9" s="219">
        <f t="shared" si="1"/>
        <v>40</v>
      </c>
      <c r="N9" s="219">
        <f t="shared" si="10"/>
        <v>106</v>
      </c>
      <c r="O9" s="219">
        <v>0</v>
      </c>
      <c r="P9" s="219">
        <v>0</v>
      </c>
      <c r="Q9" s="219">
        <v>0</v>
      </c>
      <c r="R9" s="132"/>
      <c r="S9" s="536"/>
      <c r="T9" s="536"/>
      <c r="U9" s="536"/>
      <c r="V9" s="536">
        <f t="shared" si="11"/>
        <v>66</v>
      </c>
      <c r="W9" s="536">
        <f t="shared" si="12"/>
        <v>40</v>
      </c>
      <c r="X9" s="536">
        <f t="shared" si="13"/>
        <v>106</v>
      </c>
      <c r="Y9" s="536"/>
      <c r="Z9" s="536"/>
      <c r="AA9" s="536">
        <f t="shared" si="4"/>
        <v>66</v>
      </c>
      <c r="AB9" s="536">
        <f t="shared" si="14"/>
        <v>40</v>
      </c>
      <c r="AC9" s="536">
        <f t="shared" si="15"/>
        <v>106</v>
      </c>
      <c r="AD9" s="536" t="s">
        <v>36</v>
      </c>
      <c r="AE9" s="536"/>
      <c r="AF9" s="128">
        <v>1656</v>
      </c>
      <c r="AG9" s="128">
        <v>2054</v>
      </c>
      <c r="AH9" s="128">
        <f t="shared" si="17"/>
        <v>3710</v>
      </c>
      <c r="AI9" s="536" t="s">
        <v>50</v>
      </c>
      <c r="AJ9" s="128">
        <v>477</v>
      </c>
      <c r="AK9" s="128">
        <v>352</v>
      </c>
      <c r="AL9" s="128">
        <v>829</v>
      </c>
      <c r="AN9" s="128" t="s">
        <v>50</v>
      </c>
      <c r="AO9" s="128">
        <f t="shared" si="6"/>
        <v>2133</v>
      </c>
      <c r="AP9" s="128">
        <f t="shared" si="7"/>
        <v>2406</v>
      </c>
      <c r="AQ9" s="128">
        <f t="shared" si="7"/>
        <v>4539</v>
      </c>
    </row>
    <row r="10" spans="1:43" ht="20.25" customHeight="1" x14ac:dyDescent="0.25">
      <c r="A10" s="131" t="s">
        <v>36</v>
      </c>
      <c r="B10" s="508">
        <v>2180</v>
      </c>
      <c r="C10" s="508">
        <v>3454</v>
      </c>
      <c r="D10" s="219">
        <f t="shared" si="8"/>
        <v>5634</v>
      </c>
      <c r="E10" s="219">
        <v>0</v>
      </c>
      <c r="F10" s="219">
        <v>0</v>
      </c>
      <c r="G10" s="219">
        <f t="shared" si="9"/>
        <v>0</v>
      </c>
      <c r="H10" s="219">
        <v>0</v>
      </c>
      <c r="I10" s="219">
        <v>0</v>
      </c>
      <c r="J10" s="219">
        <v>0</v>
      </c>
      <c r="K10" s="219"/>
      <c r="L10" s="219">
        <f t="shared" si="0"/>
        <v>2180</v>
      </c>
      <c r="M10" s="219">
        <f t="shared" si="1"/>
        <v>3454</v>
      </c>
      <c r="N10" s="219">
        <f t="shared" si="10"/>
        <v>5634</v>
      </c>
      <c r="O10" s="219">
        <f>H53+E53+B53</f>
        <v>656</v>
      </c>
      <c r="P10" s="219">
        <f>I53+F53+C53</f>
        <v>329</v>
      </c>
      <c r="Q10" s="219">
        <f>J53+G53+D53</f>
        <v>985</v>
      </c>
      <c r="R10" s="132" t="s">
        <v>440</v>
      </c>
      <c r="S10" s="536"/>
      <c r="T10" s="536"/>
      <c r="U10" s="536"/>
      <c r="V10" s="536">
        <f t="shared" si="11"/>
        <v>2836</v>
      </c>
      <c r="W10" s="536">
        <f t="shared" si="12"/>
        <v>3783</v>
      </c>
      <c r="X10" s="536">
        <f t="shared" si="13"/>
        <v>6619</v>
      </c>
      <c r="Y10" s="536"/>
      <c r="Z10" s="536"/>
      <c r="AA10" s="536">
        <f t="shared" si="4"/>
        <v>2836</v>
      </c>
      <c r="AB10" s="536">
        <f t="shared" si="14"/>
        <v>3783</v>
      </c>
      <c r="AC10" s="536">
        <f t="shared" si="15"/>
        <v>6619</v>
      </c>
      <c r="AD10" s="536" t="s">
        <v>472</v>
      </c>
      <c r="AE10" s="536"/>
      <c r="AF10" s="128">
        <v>1085</v>
      </c>
      <c r="AG10" s="128">
        <v>1246</v>
      </c>
      <c r="AH10" s="128">
        <f t="shared" si="17"/>
        <v>2331</v>
      </c>
      <c r="AI10" s="536" t="s">
        <v>1</v>
      </c>
      <c r="AJ10" s="128">
        <v>324</v>
      </c>
      <c r="AK10" s="128">
        <v>155</v>
      </c>
      <c r="AL10" s="128">
        <v>479</v>
      </c>
      <c r="AN10" s="128" t="s">
        <v>1</v>
      </c>
      <c r="AO10" s="128">
        <f t="shared" si="6"/>
        <v>1409</v>
      </c>
      <c r="AP10" s="128">
        <f t="shared" si="7"/>
        <v>1401</v>
      </c>
      <c r="AQ10" s="128">
        <f t="shared" si="7"/>
        <v>2810</v>
      </c>
    </row>
    <row r="11" spans="1:43" ht="20.25" customHeight="1" x14ac:dyDescent="0.25">
      <c r="A11" s="131" t="s">
        <v>472</v>
      </c>
      <c r="B11" s="508">
        <v>39</v>
      </c>
      <c r="C11" s="508">
        <v>31</v>
      </c>
      <c r="D11" s="219">
        <f t="shared" si="8"/>
        <v>70</v>
      </c>
      <c r="E11" s="219">
        <v>0</v>
      </c>
      <c r="F11" s="219">
        <v>0</v>
      </c>
      <c r="G11" s="219">
        <f t="shared" si="9"/>
        <v>0</v>
      </c>
      <c r="H11" s="219">
        <v>0</v>
      </c>
      <c r="I11" s="219">
        <v>0</v>
      </c>
      <c r="J11" s="219">
        <v>0</v>
      </c>
      <c r="K11" s="219"/>
      <c r="L11" s="219">
        <f t="shared" si="0"/>
        <v>39</v>
      </c>
      <c r="M11" s="219">
        <f t="shared" si="1"/>
        <v>31</v>
      </c>
      <c r="N11" s="219">
        <f t="shared" si="10"/>
        <v>70</v>
      </c>
      <c r="O11" s="219">
        <v>0</v>
      </c>
      <c r="P11" s="219">
        <v>0</v>
      </c>
      <c r="Q11" s="219">
        <v>0</v>
      </c>
      <c r="R11" s="132" t="s">
        <v>510</v>
      </c>
      <c r="S11" s="536"/>
      <c r="T11" s="536"/>
      <c r="U11" s="536"/>
      <c r="V11" s="536">
        <f t="shared" si="11"/>
        <v>39</v>
      </c>
      <c r="W11" s="536">
        <f t="shared" si="12"/>
        <v>31</v>
      </c>
      <c r="X11" s="536">
        <f t="shared" si="13"/>
        <v>70</v>
      </c>
      <c r="Y11" s="536"/>
      <c r="Z11" s="536"/>
      <c r="AA11" s="536">
        <f t="shared" si="4"/>
        <v>39</v>
      </c>
      <c r="AB11" s="536">
        <f t="shared" si="14"/>
        <v>31</v>
      </c>
      <c r="AC11" s="536">
        <f t="shared" si="15"/>
        <v>70</v>
      </c>
      <c r="AD11" s="536" t="s">
        <v>49</v>
      </c>
      <c r="AE11" s="536"/>
      <c r="AF11" s="128">
        <v>1559</v>
      </c>
      <c r="AG11" s="128">
        <v>1600</v>
      </c>
      <c r="AH11" s="128">
        <f t="shared" si="17"/>
        <v>3159</v>
      </c>
      <c r="AI11" s="536" t="s">
        <v>42</v>
      </c>
      <c r="AJ11" s="128">
        <v>565</v>
      </c>
      <c r="AK11" s="128">
        <v>247</v>
      </c>
      <c r="AL11" s="128">
        <v>812</v>
      </c>
      <c r="AN11" s="128" t="s">
        <v>42</v>
      </c>
      <c r="AO11" s="128">
        <f t="shared" si="6"/>
        <v>2124</v>
      </c>
      <c r="AP11" s="128">
        <f t="shared" si="7"/>
        <v>1847</v>
      </c>
      <c r="AQ11" s="128">
        <f t="shared" si="7"/>
        <v>3971</v>
      </c>
    </row>
    <row r="12" spans="1:43" ht="20.25" customHeight="1" x14ac:dyDescent="0.25">
      <c r="A12" s="220" t="s">
        <v>49</v>
      </c>
      <c r="B12" s="508">
        <v>1835</v>
      </c>
      <c r="C12" s="508">
        <v>2432</v>
      </c>
      <c r="D12" s="219">
        <f t="shared" si="8"/>
        <v>4267</v>
      </c>
      <c r="E12" s="219">
        <v>0</v>
      </c>
      <c r="F12" s="219">
        <v>0</v>
      </c>
      <c r="G12" s="219">
        <f t="shared" si="9"/>
        <v>0</v>
      </c>
      <c r="H12" s="219">
        <v>0</v>
      </c>
      <c r="I12" s="219">
        <v>0</v>
      </c>
      <c r="J12" s="219">
        <v>0</v>
      </c>
      <c r="K12" s="219"/>
      <c r="L12" s="219">
        <f t="shared" si="0"/>
        <v>1835</v>
      </c>
      <c r="M12" s="219">
        <f t="shared" si="1"/>
        <v>2432</v>
      </c>
      <c r="N12" s="219">
        <f t="shared" si="10"/>
        <v>4267</v>
      </c>
      <c r="O12" s="219">
        <f>H54+E54+B54</f>
        <v>499</v>
      </c>
      <c r="P12" s="219">
        <f>I54+F54+C54</f>
        <v>355</v>
      </c>
      <c r="Q12" s="219">
        <f>J54+G54+D54</f>
        <v>854</v>
      </c>
      <c r="R12" s="132" t="s">
        <v>447</v>
      </c>
      <c r="S12" s="536"/>
      <c r="T12" s="536"/>
      <c r="U12" s="536"/>
      <c r="V12" s="536">
        <f t="shared" si="11"/>
        <v>2334</v>
      </c>
      <c r="W12" s="536">
        <f t="shared" si="12"/>
        <v>2787</v>
      </c>
      <c r="X12" s="536">
        <f t="shared" si="13"/>
        <v>5121</v>
      </c>
      <c r="Y12" s="536"/>
      <c r="Z12" s="536"/>
      <c r="AA12" s="536">
        <f t="shared" si="4"/>
        <v>2334</v>
      </c>
      <c r="AB12" s="536">
        <f t="shared" si="14"/>
        <v>2787</v>
      </c>
      <c r="AC12" s="536">
        <f t="shared" si="15"/>
        <v>5121</v>
      </c>
      <c r="AD12" s="536" t="s">
        <v>37</v>
      </c>
      <c r="AE12" s="536"/>
      <c r="AF12" s="128">
        <f>SUM(B22:B23)</f>
        <v>1237</v>
      </c>
      <c r="AG12" s="128">
        <f>SUM(C22:C23)</f>
        <v>2008</v>
      </c>
      <c r="AH12" s="128">
        <f t="shared" si="17"/>
        <v>3245</v>
      </c>
      <c r="AI12" s="536" t="s">
        <v>600</v>
      </c>
      <c r="AJ12" s="128">
        <f>SUM(O22,O23)</f>
        <v>735</v>
      </c>
      <c r="AK12" s="128">
        <f>SUM(P22,P23)</f>
        <v>464</v>
      </c>
      <c r="AL12" s="128">
        <f>SUM(Q22,Q23)</f>
        <v>1199</v>
      </c>
      <c r="AN12" s="128" t="s">
        <v>600</v>
      </c>
      <c r="AO12" s="128">
        <f t="shared" si="6"/>
        <v>1972</v>
      </c>
      <c r="AP12" s="128">
        <f t="shared" si="7"/>
        <v>2472</v>
      </c>
      <c r="AQ12" s="128">
        <f t="shared" si="7"/>
        <v>4444</v>
      </c>
    </row>
    <row r="13" spans="1:43" ht="20.25" customHeight="1" x14ac:dyDescent="0.25">
      <c r="A13" s="131" t="s">
        <v>37</v>
      </c>
      <c r="B13" s="219">
        <v>1950</v>
      </c>
      <c r="C13" s="219">
        <v>1376</v>
      </c>
      <c r="D13" s="219">
        <f t="shared" si="8"/>
        <v>3326</v>
      </c>
      <c r="E13" s="219">
        <v>0</v>
      </c>
      <c r="F13" s="219">
        <v>0</v>
      </c>
      <c r="G13" s="219">
        <f t="shared" si="9"/>
        <v>0</v>
      </c>
      <c r="H13" s="219">
        <v>0</v>
      </c>
      <c r="I13" s="219">
        <v>0</v>
      </c>
      <c r="J13" s="219">
        <v>0</v>
      </c>
      <c r="K13" s="219"/>
      <c r="L13" s="219">
        <f t="shared" si="0"/>
        <v>1950</v>
      </c>
      <c r="M13" s="219">
        <f t="shared" si="1"/>
        <v>1376</v>
      </c>
      <c r="N13" s="219">
        <f t="shared" si="10"/>
        <v>3326</v>
      </c>
      <c r="O13" s="219">
        <v>776</v>
      </c>
      <c r="P13" s="219">
        <v>277</v>
      </c>
      <c r="Q13" s="219">
        <v>1053</v>
      </c>
      <c r="R13" s="132" t="s">
        <v>132</v>
      </c>
      <c r="S13" s="536"/>
      <c r="T13" s="536"/>
      <c r="U13" s="536"/>
      <c r="V13" s="536">
        <f t="shared" si="11"/>
        <v>2726</v>
      </c>
      <c r="W13" s="536">
        <f t="shared" si="12"/>
        <v>1653</v>
      </c>
      <c r="X13" s="536">
        <f t="shared" si="13"/>
        <v>4379</v>
      </c>
      <c r="Y13" s="536"/>
      <c r="Z13" s="536"/>
      <c r="AA13" s="536">
        <f t="shared" si="4"/>
        <v>2726</v>
      </c>
      <c r="AB13" s="536">
        <f t="shared" si="14"/>
        <v>1653</v>
      </c>
      <c r="AC13" s="536">
        <f t="shared" si="15"/>
        <v>4379</v>
      </c>
      <c r="AD13" s="536" t="s">
        <v>76</v>
      </c>
      <c r="AE13" s="536"/>
      <c r="AF13" s="128">
        <v>622</v>
      </c>
      <c r="AG13" s="128">
        <v>1045</v>
      </c>
      <c r="AH13" s="128">
        <f t="shared" si="17"/>
        <v>1667</v>
      </c>
      <c r="AI13" s="536" t="s">
        <v>601</v>
      </c>
      <c r="AJ13" s="128">
        <v>274</v>
      </c>
      <c r="AK13" s="128">
        <v>346</v>
      </c>
      <c r="AL13" s="128">
        <v>620</v>
      </c>
      <c r="AN13" s="128" t="s">
        <v>601</v>
      </c>
      <c r="AO13" s="128">
        <f t="shared" si="6"/>
        <v>896</v>
      </c>
      <c r="AP13" s="128">
        <f t="shared" si="7"/>
        <v>1391</v>
      </c>
      <c r="AQ13" s="128">
        <f t="shared" si="7"/>
        <v>2287</v>
      </c>
    </row>
    <row r="14" spans="1:43" ht="23.25" customHeight="1" x14ac:dyDescent="0.25">
      <c r="A14" s="131" t="s">
        <v>76</v>
      </c>
      <c r="B14" s="508">
        <v>249</v>
      </c>
      <c r="C14" s="508">
        <v>192</v>
      </c>
      <c r="D14" s="219">
        <f t="shared" si="8"/>
        <v>441</v>
      </c>
      <c r="E14" s="219">
        <v>0</v>
      </c>
      <c r="F14" s="219">
        <v>1</v>
      </c>
      <c r="G14" s="219">
        <f t="shared" si="9"/>
        <v>1</v>
      </c>
      <c r="H14" s="219">
        <v>0</v>
      </c>
      <c r="I14" s="219">
        <v>0</v>
      </c>
      <c r="J14" s="219">
        <v>0</v>
      </c>
      <c r="K14" s="219"/>
      <c r="L14" s="219">
        <f t="shared" si="0"/>
        <v>249</v>
      </c>
      <c r="M14" s="219">
        <f t="shared" si="1"/>
        <v>193</v>
      </c>
      <c r="N14" s="219">
        <f t="shared" si="10"/>
        <v>442</v>
      </c>
      <c r="O14" s="219">
        <f t="shared" ref="O14:Q18" si="18">H56+E56+B56</f>
        <v>180</v>
      </c>
      <c r="P14" s="219">
        <f t="shared" si="18"/>
        <v>106</v>
      </c>
      <c r="Q14" s="219">
        <f t="shared" si="18"/>
        <v>286</v>
      </c>
      <c r="R14" s="132" t="s">
        <v>141</v>
      </c>
      <c r="S14" s="536"/>
      <c r="T14" s="536"/>
      <c r="U14" s="536"/>
      <c r="V14" s="536">
        <f t="shared" si="11"/>
        <v>429</v>
      </c>
      <c r="W14" s="536">
        <f t="shared" si="12"/>
        <v>299</v>
      </c>
      <c r="X14" s="536">
        <f t="shared" si="13"/>
        <v>728</v>
      </c>
      <c r="Y14" s="536"/>
      <c r="Z14" s="536"/>
      <c r="AA14" s="536">
        <f t="shared" si="4"/>
        <v>429</v>
      </c>
      <c r="AB14" s="536">
        <f t="shared" si="14"/>
        <v>299</v>
      </c>
      <c r="AC14" s="536">
        <f t="shared" si="15"/>
        <v>728</v>
      </c>
      <c r="AD14" s="536" t="s">
        <v>50</v>
      </c>
      <c r="AE14" s="536"/>
      <c r="AF14" s="128">
        <v>2219</v>
      </c>
      <c r="AG14" s="128">
        <v>3485</v>
      </c>
      <c r="AH14" s="128">
        <f t="shared" si="17"/>
        <v>5704</v>
      </c>
      <c r="AI14" s="536" t="s">
        <v>602</v>
      </c>
      <c r="AJ14" s="128">
        <v>656</v>
      </c>
      <c r="AK14" s="128">
        <v>329</v>
      </c>
      <c r="AL14" s="128">
        <v>985</v>
      </c>
      <c r="AN14" s="128" t="s">
        <v>602</v>
      </c>
      <c r="AO14" s="128">
        <f t="shared" si="6"/>
        <v>2875</v>
      </c>
      <c r="AP14" s="128">
        <f t="shared" si="7"/>
        <v>3814</v>
      </c>
      <c r="AQ14" s="128">
        <f t="shared" si="7"/>
        <v>6689</v>
      </c>
    </row>
    <row r="15" spans="1:43" ht="20.25" customHeight="1" x14ac:dyDescent="0.25">
      <c r="A15" s="131" t="s">
        <v>50</v>
      </c>
      <c r="B15" s="508">
        <v>1656</v>
      </c>
      <c r="C15" s="508">
        <v>2054</v>
      </c>
      <c r="D15" s="219">
        <f>SUM(B15:C15)</f>
        <v>3710</v>
      </c>
      <c r="E15" s="219">
        <v>0</v>
      </c>
      <c r="F15" s="219">
        <v>0</v>
      </c>
      <c r="G15" s="219">
        <f t="shared" si="9"/>
        <v>0</v>
      </c>
      <c r="H15" s="219">
        <v>0</v>
      </c>
      <c r="I15" s="219">
        <v>0</v>
      </c>
      <c r="J15" s="219">
        <v>0</v>
      </c>
      <c r="K15" s="219"/>
      <c r="L15" s="219">
        <f t="shared" si="0"/>
        <v>1656</v>
      </c>
      <c r="M15" s="219">
        <f t="shared" si="1"/>
        <v>2054</v>
      </c>
      <c r="N15" s="219">
        <f t="shared" si="10"/>
        <v>3710</v>
      </c>
      <c r="O15" s="219">
        <f t="shared" si="18"/>
        <v>477</v>
      </c>
      <c r="P15" s="219">
        <f t="shared" si="18"/>
        <v>352</v>
      </c>
      <c r="Q15" s="219">
        <f t="shared" si="18"/>
        <v>829</v>
      </c>
      <c r="R15" s="132" t="s">
        <v>439</v>
      </c>
      <c r="S15" s="536"/>
      <c r="T15" s="536"/>
      <c r="U15" s="536"/>
      <c r="V15" s="536">
        <f t="shared" si="11"/>
        <v>2133</v>
      </c>
      <c r="W15" s="536">
        <f t="shared" si="12"/>
        <v>2406</v>
      </c>
      <c r="X15" s="536">
        <f t="shared" si="13"/>
        <v>4539</v>
      </c>
      <c r="Y15" s="536"/>
      <c r="Z15" s="536"/>
      <c r="AA15" s="536">
        <f t="shared" si="4"/>
        <v>2133</v>
      </c>
      <c r="AB15" s="536">
        <f t="shared" si="14"/>
        <v>2406</v>
      </c>
      <c r="AC15" s="536">
        <f t="shared" si="15"/>
        <v>4539</v>
      </c>
      <c r="AD15" s="536" t="s">
        <v>51</v>
      </c>
      <c r="AE15" s="536"/>
      <c r="AF15" s="128">
        <f>SUM(AF1:AF14)</f>
        <v>26531</v>
      </c>
      <c r="AG15" s="128">
        <f>SUM(AG1:AG14)</f>
        <v>36704</v>
      </c>
      <c r="AH15" s="128">
        <f t="shared" si="17"/>
        <v>63235</v>
      </c>
      <c r="AI15" s="536"/>
      <c r="AJ15" s="128">
        <f>SUM(AJ1:AJ14)</f>
        <v>6872</v>
      </c>
      <c r="AK15" s="128">
        <f>SUM(AK1:AK14)</f>
        <v>4259</v>
      </c>
      <c r="AL15" s="128">
        <f>SUM(AL1:AL14)</f>
        <v>11131</v>
      </c>
      <c r="AO15" s="128">
        <f>SUM(AO1:AO14)</f>
        <v>33403</v>
      </c>
      <c r="AP15" s="128">
        <f>SUM(AP1:AP14)</f>
        <v>40963</v>
      </c>
      <c r="AQ15" s="128">
        <f>SUM(AQ1:AQ14)</f>
        <v>74366</v>
      </c>
    </row>
    <row r="16" spans="1:43" ht="20.25" customHeight="1" x14ac:dyDescent="0.25">
      <c r="A16" s="220" t="s">
        <v>51</v>
      </c>
      <c r="B16" s="508">
        <v>1444</v>
      </c>
      <c r="C16" s="508">
        <v>1611</v>
      </c>
      <c r="D16" s="219">
        <f t="shared" si="8"/>
        <v>3055</v>
      </c>
      <c r="E16" s="219">
        <v>0</v>
      </c>
      <c r="F16" s="219">
        <v>0</v>
      </c>
      <c r="G16" s="219">
        <f t="shared" si="9"/>
        <v>0</v>
      </c>
      <c r="H16" s="219">
        <v>0</v>
      </c>
      <c r="I16" s="219">
        <v>0</v>
      </c>
      <c r="J16" s="219">
        <v>0</v>
      </c>
      <c r="K16" s="219"/>
      <c r="L16" s="219">
        <f t="shared" si="0"/>
        <v>1444</v>
      </c>
      <c r="M16" s="219">
        <f t="shared" si="1"/>
        <v>1611</v>
      </c>
      <c r="N16" s="219">
        <f t="shared" si="10"/>
        <v>3055</v>
      </c>
      <c r="O16" s="219">
        <f t="shared" si="18"/>
        <v>108</v>
      </c>
      <c r="P16" s="219">
        <f t="shared" si="18"/>
        <v>82</v>
      </c>
      <c r="Q16" s="219">
        <f t="shared" si="18"/>
        <v>190</v>
      </c>
      <c r="R16" s="132" t="s">
        <v>438</v>
      </c>
      <c r="S16" s="536"/>
      <c r="T16" s="536"/>
      <c r="U16" s="536"/>
      <c r="V16" s="536">
        <f t="shared" si="11"/>
        <v>1552</v>
      </c>
      <c r="W16" s="536">
        <f t="shared" si="12"/>
        <v>1693</v>
      </c>
      <c r="X16" s="536">
        <f t="shared" si="13"/>
        <v>3245</v>
      </c>
      <c r="Y16" s="536"/>
      <c r="Z16" s="536"/>
      <c r="AA16" s="536">
        <f t="shared" si="4"/>
        <v>1552</v>
      </c>
      <c r="AB16" s="536">
        <f t="shared" si="14"/>
        <v>1693</v>
      </c>
      <c r="AC16" s="536">
        <f t="shared" si="15"/>
        <v>3245</v>
      </c>
      <c r="AD16" s="536" t="s">
        <v>474</v>
      </c>
      <c r="AE16" s="536"/>
    </row>
    <row r="17" spans="1:31" ht="20.25" customHeight="1" x14ac:dyDescent="0.25">
      <c r="A17" s="131" t="s">
        <v>474</v>
      </c>
      <c r="B17" s="508">
        <v>130</v>
      </c>
      <c r="C17" s="508">
        <v>68</v>
      </c>
      <c r="D17" s="219">
        <f t="shared" si="8"/>
        <v>198</v>
      </c>
      <c r="E17" s="219">
        <v>0</v>
      </c>
      <c r="F17" s="219">
        <v>0</v>
      </c>
      <c r="G17" s="219">
        <f t="shared" si="9"/>
        <v>0</v>
      </c>
      <c r="H17" s="219">
        <v>0</v>
      </c>
      <c r="I17" s="219">
        <v>0</v>
      </c>
      <c r="J17" s="219">
        <v>0</v>
      </c>
      <c r="K17" s="219"/>
      <c r="L17" s="219">
        <f t="shared" si="0"/>
        <v>130</v>
      </c>
      <c r="M17" s="219">
        <f t="shared" si="1"/>
        <v>68</v>
      </c>
      <c r="N17" s="219">
        <f t="shared" si="10"/>
        <v>198</v>
      </c>
      <c r="O17" s="219">
        <f t="shared" si="18"/>
        <v>27</v>
      </c>
      <c r="P17" s="219">
        <f t="shared" si="18"/>
        <v>6</v>
      </c>
      <c r="Q17" s="219">
        <f t="shared" si="18"/>
        <v>33</v>
      </c>
      <c r="R17" s="132" t="s">
        <v>264</v>
      </c>
      <c r="S17" s="536"/>
      <c r="T17" s="536"/>
      <c r="U17" s="536"/>
      <c r="V17" s="536">
        <f t="shared" si="11"/>
        <v>157</v>
      </c>
      <c r="W17" s="536">
        <f t="shared" si="12"/>
        <v>74</v>
      </c>
      <c r="X17" s="536">
        <f t="shared" si="13"/>
        <v>231</v>
      </c>
      <c r="Y17" s="536"/>
      <c r="Z17" s="536"/>
      <c r="AA17" s="536">
        <f t="shared" si="4"/>
        <v>157</v>
      </c>
      <c r="AB17" s="536">
        <f t="shared" si="14"/>
        <v>74</v>
      </c>
      <c r="AC17" s="536">
        <f t="shared" si="15"/>
        <v>231</v>
      </c>
      <c r="AD17" s="536" t="s">
        <v>38</v>
      </c>
      <c r="AE17" s="536"/>
    </row>
    <row r="18" spans="1:31" ht="20.25" customHeight="1" x14ac:dyDescent="0.25">
      <c r="A18" s="131" t="s">
        <v>38</v>
      </c>
      <c r="B18" s="508">
        <v>1450</v>
      </c>
      <c r="C18" s="508">
        <v>2897</v>
      </c>
      <c r="D18" s="219">
        <f t="shared" si="8"/>
        <v>4347</v>
      </c>
      <c r="E18" s="219">
        <v>0</v>
      </c>
      <c r="F18" s="219">
        <v>0</v>
      </c>
      <c r="G18" s="219">
        <f t="shared" si="9"/>
        <v>0</v>
      </c>
      <c r="H18" s="219">
        <v>0</v>
      </c>
      <c r="I18" s="219">
        <v>0</v>
      </c>
      <c r="J18" s="219">
        <v>0</v>
      </c>
      <c r="K18" s="219"/>
      <c r="L18" s="219">
        <f t="shared" si="0"/>
        <v>1450</v>
      </c>
      <c r="M18" s="219">
        <f t="shared" si="1"/>
        <v>2897</v>
      </c>
      <c r="N18" s="219">
        <f t="shared" si="10"/>
        <v>4347</v>
      </c>
      <c r="O18" s="219">
        <f t="shared" si="18"/>
        <v>698</v>
      </c>
      <c r="P18" s="219">
        <f t="shared" si="18"/>
        <v>431</v>
      </c>
      <c r="Q18" s="219">
        <f t="shared" si="18"/>
        <v>1129</v>
      </c>
      <c r="R18" s="132" t="s">
        <v>133</v>
      </c>
      <c r="S18" s="536"/>
      <c r="T18" s="536"/>
      <c r="U18" s="536"/>
      <c r="V18" s="536">
        <f t="shared" si="11"/>
        <v>2148</v>
      </c>
      <c r="W18" s="536">
        <f t="shared" si="12"/>
        <v>3328</v>
      </c>
      <c r="X18" s="536">
        <f t="shared" si="13"/>
        <v>5476</v>
      </c>
      <c r="Y18" s="536"/>
      <c r="Z18" s="536"/>
      <c r="AA18" s="536">
        <f t="shared" si="4"/>
        <v>2148</v>
      </c>
      <c r="AB18" s="536">
        <f t="shared" si="14"/>
        <v>3328</v>
      </c>
      <c r="AC18" s="536">
        <f t="shared" si="15"/>
        <v>5476</v>
      </c>
      <c r="AD18" s="536" t="s">
        <v>707</v>
      </c>
      <c r="AE18" s="536"/>
    </row>
    <row r="19" spans="1:31" ht="23.25" customHeight="1" thickBot="1" x14ac:dyDescent="0.3">
      <c r="A19" s="131" t="s">
        <v>581</v>
      </c>
      <c r="B19" s="508">
        <v>241</v>
      </c>
      <c r="C19" s="508">
        <v>261</v>
      </c>
      <c r="D19" s="219">
        <v>502</v>
      </c>
      <c r="E19" s="219">
        <v>0</v>
      </c>
      <c r="F19" s="219">
        <v>0</v>
      </c>
      <c r="G19" s="219">
        <f t="shared" si="9"/>
        <v>0</v>
      </c>
      <c r="H19" s="219">
        <v>0</v>
      </c>
      <c r="I19" s="219">
        <v>0</v>
      </c>
      <c r="J19" s="219">
        <v>0</v>
      </c>
      <c r="K19" s="219"/>
      <c r="L19" s="219">
        <f t="shared" si="0"/>
        <v>241</v>
      </c>
      <c r="M19" s="219">
        <f t="shared" si="1"/>
        <v>261</v>
      </c>
      <c r="N19" s="219">
        <f t="shared" si="10"/>
        <v>502</v>
      </c>
      <c r="O19" s="219">
        <v>0</v>
      </c>
      <c r="P19" s="219">
        <v>0</v>
      </c>
      <c r="Q19" s="219">
        <v>0</v>
      </c>
      <c r="R19" s="451" t="s">
        <v>446</v>
      </c>
      <c r="S19" s="537"/>
      <c r="T19" s="537"/>
      <c r="U19" s="537"/>
      <c r="V19" s="536">
        <f t="shared" si="11"/>
        <v>241</v>
      </c>
      <c r="W19" s="536">
        <f t="shared" si="12"/>
        <v>261</v>
      </c>
      <c r="X19" s="536">
        <f t="shared" si="13"/>
        <v>502</v>
      </c>
      <c r="Y19" s="537"/>
      <c r="Z19" s="537"/>
      <c r="AA19" s="536">
        <f t="shared" si="4"/>
        <v>241</v>
      </c>
      <c r="AB19" s="536">
        <f t="shared" si="14"/>
        <v>261</v>
      </c>
      <c r="AC19" s="536">
        <f t="shared" si="15"/>
        <v>502</v>
      </c>
      <c r="AD19" s="537" t="s">
        <v>39</v>
      </c>
    </row>
    <row r="20" spans="1:31" ht="22.5" customHeight="1" thickTop="1" x14ac:dyDescent="0.25">
      <c r="A20" s="131" t="s">
        <v>39</v>
      </c>
      <c r="B20" s="508">
        <v>1405</v>
      </c>
      <c r="C20" s="508">
        <v>2005</v>
      </c>
      <c r="D20" s="219">
        <v>3410</v>
      </c>
      <c r="E20" s="219">
        <v>0</v>
      </c>
      <c r="F20" s="219">
        <v>0</v>
      </c>
      <c r="G20" s="219">
        <v>0</v>
      </c>
      <c r="H20" s="219">
        <v>0</v>
      </c>
      <c r="I20" s="219">
        <v>0</v>
      </c>
      <c r="J20" s="219">
        <v>0</v>
      </c>
      <c r="K20" s="219"/>
      <c r="L20" s="219">
        <f t="shared" si="0"/>
        <v>1405</v>
      </c>
      <c r="M20" s="219">
        <f t="shared" ref="M20:M28" si="19">I20+F20+C20</f>
        <v>2005</v>
      </c>
      <c r="N20" s="219">
        <f t="shared" ref="N20:N28" si="20">J20+G20+D20</f>
        <v>3410</v>
      </c>
      <c r="O20" s="219">
        <f t="shared" ref="O20:Q22" si="21">H61+E61+B61</f>
        <v>629</v>
      </c>
      <c r="P20" s="219">
        <f t="shared" si="21"/>
        <v>442</v>
      </c>
      <c r="Q20" s="219">
        <f t="shared" si="21"/>
        <v>1071</v>
      </c>
      <c r="R20" s="132" t="s">
        <v>134</v>
      </c>
      <c r="S20" s="536"/>
      <c r="T20" s="536"/>
      <c r="U20" s="536"/>
      <c r="V20" s="536">
        <f t="shared" si="11"/>
        <v>2034</v>
      </c>
      <c r="W20" s="536">
        <f t="shared" si="12"/>
        <v>2447</v>
      </c>
      <c r="X20" s="536">
        <f t="shared" si="13"/>
        <v>4481</v>
      </c>
      <c r="Y20" s="536"/>
      <c r="Z20" s="536"/>
      <c r="AA20" s="536">
        <f t="shared" si="4"/>
        <v>2034</v>
      </c>
      <c r="AB20" s="536">
        <f t="shared" si="14"/>
        <v>2447</v>
      </c>
      <c r="AC20" s="536">
        <f t="shared" si="15"/>
        <v>4481</v>
      </c>
      <c r="AD20" s="536" t="s">
        <v>40</v>
      </c>
    </row>
    <row r="21" spans="1:31" ht="22.5" customHeight="1" x14ac:dyDescent="0.25">
      <c r="A21" s="131" t="s">
        <v>40</v>
      </c>
      <c r="B21" s="508">
        <v>1209</v>
      </c>
      <c r="C21" s="508">
        <v>1923</v>
      </c>
      <c r="D21" s="219">
        <f>SUM(B21:C21)</f>
        <v>3132</v>
      </c>
      <c r="E21" s="219">
        <v>0</v>
      </c>
      <c r="F21" s="219">
        <v>0</v>
      </c>
      <c r="G21" s="219">
        <v>0</v>
      </c>
      <c r="H21" s="219">
        <v>0</v>
      </c>
      <c r="I21" s="219">
        <v>0</v>
      </c>
      <c r="J21" s="219">
        <v>0</v>
      </c>
      <c r="K21" s="219"/>
      <c r="L21" s="219">
        <f t="shared" si="0"/>
        <v>1209</v>
      </c>
      <c r="M21" s="219">
        <f t="shared" si="19"/>
        <v>1923</v>
      </c>
      <c r="N21" s="219">
        <f t="shared" si="20"/>
        <v>3132</v>
      </c>
      <c r="O21" s="219">
        <f t="shared" si="21"/>
        <v>547</v>
      </c>
      <c r="P21" s="219">
        <f t="shared" si="21"/>
        <v>410</v>
      </c>
      <c r="Q21" s="219">
        <f t="shared" si="21"/>
        <v>957</v>
      </c>
      <c r="R21" s="132" t="s">
        <v>135</v>
      </c>
      <c r="S21" s="536"/>
      <c r="T21" s="536"/>
      <c r="U21" s="536"/>
      <c r="V21" s="536">
        <f t="shared" si="11"/>
        <v>1756</v>
      </c>
      <c r="W21" s="536">
        <f t="shared" si="12"/>
        <v>2333</v>
      </c>
      <c r="X21" s="536">
        <f t="shared" si="13"/>
        <v>4089</v>
      </c>
      <c r="Y21" s="536"/>
      <c r="Z21" s="536"/>
      <c r="AA21" s="536">
        <f t="shared" si="4"/>
        <v>1756</v>
      </c>
      <c r="AB21" s="536">
        <f t="shared" si="14"/>
        <v>2333</v>
      </c>
      <c r="AC21" s="536">
        <f t="shared" si="15"/>
        <v>4089</v>
      </c>
      <c r="AD21" s="536" t="s">
        <v>41</v>
      </c>
    </row>
    <row r="22" spans="1:31" ht="22.5" customHeight="1" x14ac:dyDescent="0.25">
      <c r="A22" s="131" t="s">
        <v>41</v>
      </c>
      <c r="B22" s="508">
        <v>938</v>
      </c>
      <c r="C22" s="508">
        <v>1677</v>
      </c>
      <c r="D22" s="219">
        <f t="shared" ref="D22:D36" si="22">SUM(B22:C22)</f>
        <v>2615</v>
      </c>
      <c r="E22" s="219">
        <v>0</v>
      </c>
      <c r="F22" s="219">
        <v>0</v>
      </c>
      <c r="G22" s="219">
        <v>0</v>
      </c>
      <c r="H22" s="219">
        <v>0</v>
      </c>
      <c r="I22" s="219">
        <v>0</v>
      </c>
      <c r="J22" s="219">
        <v>0</v>
      </c>
      <c r="K22" s="219"/>
      <c r="L22" s="219">
        <f t="shared" si="0"/>
        <v>938</v>
      </c>
      <c r="M22" s="219">
        <f t="shared" si="19"/>
        <v>1677</v>
      </c>
      <c r="N22" s="219">
        <f t="shared" si="20"/>
        <v>2615</v>
      </c>
      <c r="O22" s="219">
        <f t="shared" si="21"/>
        <v>510</v>
      </c>
      <c r="P22" s="219">
        <f t="shared" si="21"/>
        <v>279</v>
      </c>
      <c r="Q22" s="219">
        <f t="shared" si="21"/>
        <v>789</v>
      </c>
      <c r="R22" s="132" t="s">
        <v>136</v>
      </c>
      <c r="S22" s="536"/>
      <c r="T22" s="536"/>
      <c r="U22" s="536"/>
      <c r="V22" s="536">
        <f t="shared" si="11"/>
        <v>1448</v>
      </c>
      <c r="W22" s="536">
        <f t="shared" si="12"/>
        <v>1956</v>
      </c>
      <c r="X22" s="536">
        <f t="shared" si="13"/>
        <v>3404</v>
      </c>
      <c r="Y22" s="536"/>
      <c r="Z22" s="536"/>
      <c r="AA22" s="536">
        <f t="shared" si="4"/>
        <v>1448</v>
      </c>
      <c r="AB22" s="536">
        <f t="shared" si="14"/>
        <v>1956</v>
      </c>
      <c r="AC22" s="536">
        <f t="shared" si="15"/>
        <v>3404</v>
      </c>
      <c r="AD22" s="536" t="s">
        <v>708</v>
      </c>
    </row>
    <row r="23" spans="1:31" ht="22.5" customHeight="1" x14ac:dyDescent="0.25">
      <c r="A23" s="131" t="s">
        <v>531</v>
      </c>
      <c r="B23" s="508">
        <v>299</v>
      </c>
      <c r="C23" s="508">
        <v>331</v>
      </c>
      <c r="D23" s="219">
        <f t="shared" si="22"/>
        <v>630</v>
      </c>
      <c r="E23" s="219">
        <v>0</v>
      </c>
      <c r="F23" s="219">
        <v>0</v>
      </c>
      <c r="G23" s="219">
        <v>0</v>
      </c>
      <c r="H23" s="219">
        <v>0</v>
      </c>
      <c r="I23" s="219">
        <v>0</v>
      </c>
      <c r="J23" s="219">
        <v>0</v>
      </c>
      <c r="K23" s="219"/>
      <c r="L23" s="219">
        <f t="shared" si="0"/>
        <v>299</v>
      </c>
      <c r="M23" s="219">
        <f t="shared" si="19"/>
        <v>331</v>
      </c>
      <c r="N23" s="219">
        <f t="shared" si="20"/>
        <v>630</v>
      </c>
      <c r="O23" s="219">
        <f t="shared" ref="O23:Q27" si="23">H73+E73+B73</f>
        <v>225</v>
      </c>
      <c r="P23" s="219">
        <f t="shared" si="23"/>
        <v>185</v>
      </c>
      <c r="Q23" s="219">
        <f t="shared" si="23"/>
        <v>410</v>
      </c>
      <c r="R23" s="132" t="s">
        <v>467</v>
      </c>
      <c r="S23" s="536"/>
      <c r="T23" s="536"/>
      <c r="U23" s="536"/>
      <c r="V23" s="536">
        <f t="shared" si="11"/>
        <v>524</v>
      </c>
      <c r="W23" s="536">
        <f t="shared" si="12"/>
        <v>516</v>
      </c>
      <c r="X23" s="536">
        <f t="shared" si="13"/>
        <v>1040</v>
      </c>
      <c r="Y23" s="536"/>
      <c r="Z23" s="536"/>
      <c r="AA23" s="536">
        <f t="shared" si="4"/>
        <v>524</v>
      </c>
      <c r="AB23" s="536">
        <f t="shared" si="14"/>
        <v>516</v>
      </c>
      <c r="AC23" s="536">
        <f t="shared" si="15"/>
        <v>1040</v>
      </c>
      <c r="AD23" s="536" t="s">
        <v>10</v>
      </c>
    </row>
    <row r="24" spans="1:31" ht="22.5" customHeight="1" x14ac:dyDescent="0.25">
      <c r="A24" s="131" t="s">
        <v>10</v>
      </c>
      <c r="B24" s="508">
        <v>1144</v>
      </c>
      <c r="C24" s="508">
        <v>1396</v>
      </c>
      <c r="D24" s="219">
        <f t="shared" si="22"/>
        <v>2540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/>
      <c r="L24" s="219">
        <f t="shared" si="0"/>
        <v>1144</v>
      </c>
      <c r="M24" s="219">
        <f t="shared" si="19"/>
        <v>1396</v>
      </c>
      <c r="N24" s="219">
        <f t="shared" si="20"/>
        <v>2540</v>
      </c>
      <c r="O24" s="219">
        <f t="shared" si="23"/>
        <v>1333</v>
      </c>
      <c r="P24" s="219">
        <f t="shared" si="23"/>
        <v>640</v>
      </c>
      <c r="Q24" s="219">
        <f t="shared" si="23"/>
        <v>1973</v>
      </c>
      <c r="R24" s="132" t="s">
        <v>137</v>
      </c>
      <c r="S24" s="536"/>
      <c r="T24" s="536"/>
      <c r="U24" s="536"/>
      <c r="V24" s="536">
        <f t="shared" si="11"/>
        <v>2477</v>
      </c>
      <c r="W24" s="536">
        <f t="shared" si="12"/>
        <v>2036</v>
      </c>
      <c r="X24" s="536">
        <f t="shared" si="13"/>
        <v>4513</v>
      </c>
      <c r="Y24" s="536"/>
      <c r="Z24" s="536"/>
      <c r="AA24" s="536">
        <f t="shared" si="4"/>
        <v>2477</v>
      </c>
      <c r="AB24" s="536">
        <f t="shared" si="14"/>
        <v>2036</v>
      </c>
      <c r="AC24" s="536">
        <f t="shared" si="15"/>
        <v>4513</v>
      </c>
      <c r="AD24" s="536" t="s">
        <v>42</v>
      </c>
    </row>
    <row r="25" spans="1:31" ht="22.5" customHeight="1" x14ac:dyDescent="0.25">
      <c r="A25" s="131" t="s">
        <v>42</v>
      </c>
      <c r="B25" s="508">
        <v>1559</v>
      </c>
      <c r="C25" s="508">
        <v>1600</v>
      </c>
      <c r="D25" s="219">
        <f t="shared" si="22"/>
        <v>3159</v>
      </c>
      <c r="E25" s="219">
        <v>0</v>
      </c>
      <c r="F25" s="219">
        <v>0</v>
      </c>
      <c r="G25" s="219">
        <v>0</v>
      </c>
      <c r="H25" s="219">
        <v>0</v>
      </c>
      <c r="I25" s="219">
        <v>0</v>
      </c>
      <c r="J25" s="219">
        <v>0</v>
      </c>
      <c r="K25" s="219"/>
      <c r="L25" s="219">
        <f t="shared" si="0"/>
        <v>1559</v>
      </c>
      <c r="M25" s="219">
        <f t="shared" si="19"/>
        <v>1600</v>
      </c>
      <c r="N25" s="219">
        <f t="shared" si="20"/>
        <v>3159</v>
      </c>
      <c r="O25" s="219">
        <f t="shared" si="23"/>
        <v>565</v>
      </c>
      <c r="P25" s="219">
        <f t="shared" si="23"/>
        <v>247</v>
      </c>
      <c r="Q25" s="219">
        <f t="shared" si="23"/>
        <v>812</v>
      </c>
      <c r="R25" s="132" t="s">
        <v>138</v>
      </c>
      <c r="S25" s="536"/>
      <c r="T25" s="536"/>
      <c r="U25" s="536"/>
      <c r="V25" s="536">
        <f t="shared" si="11"/>
        <v>2124</v>
      </c>
      <c r="W25" s="536">
        <f t="shared" si="12"/>
        <v>1847</v>
      </c>
      <c r="X25" s="536">
        <f t="shared" si="13"/>
        <v>3971</v>
      </c>
      <c r="Y25" s="536"/>
      <c r="Z25" s="536"/>
      <c r="AA25" s="536">
        <f t="shared" si="4"/>
        <v>2124</v>
      </c>
      <c r="AB25" s="536">
        <f t="shared" si="14"/>
        <v>1847</v>
      </c>
      <c r="AC25" s="536">
        <f t="shared" si="15"/>
        <v>3971</v>
      </c>
      <c r="AD25" s="536" t="s">
        <v>0</v>
      </c>
    </row>
    <row r="26" spans="1:31" ht="22.5" customHeight="1" x14ac:dyDescent="0.25">
      <c r="A26" s="131" t="s">
        <v>0</v>
      </c>
      <c r="B26" s="508">
        <v>622</v>
      </c>
      <c r="C26" s="508">
        <v>1045</v>
      </c>
      <c r="D26" s="219">
        <f t="shared" si="22"/>
        <v>1667</v>
      </c>
      <c r="E26" s="219">
        <v>0</v>
      </c>
      <c r="F26" s="219">
        <v>0</v>
      </c>
      <c r="G26" s="219">
        <v>0</v>
      </c>
      <c r="H26" s="219">
        <v>0</v>
      </c>
      <c r="I26" s="219">
        <v>0</v>
      </c>
      <c r="J26" s="219">
        <v>0</v>
      </c>
      <c r="K26" s="219"/>
      <c r="L26" s="219">
        <f t="shared" si="0"/>
        <v>622</v>
      </c>
      <c r="M26" s="219">
        <f t="shared" si="19"/>
        <v>1045</v>
      </c>
      <c r="N26" s="219">
        <f t="shared" si="20"/>
        <v>1667</v>
      </c>
      <c r="O26" s="219">
        <f t="shared" si="23"/>
        <v>274</v>
      </c>
      <c r="P26" s="219">
        <f t="shared" si="23"/>
        <v>346</v>
      </c>
      <c r="Q26" s="219">
        <f t="shared" si="23"/>
        <v>620</v>
      </c>
      <c r="R26" s="132" t="s">
        <v>139</v>
      </c>
      <c r="S26" s="536"/>
      <c r="T26" s="536"/>
      <c r="U26" s="536"/>
      <c r="V26" s="536">
        <f t="shared" si="11"/>
        <v>896</v>
      </c>
      <c r="W26" s="536">
        <f t="shared" si="12"/>
        <v>1391</v>
      </c>
      <c r="X26" s="536">
        <f t="shared" si="13"/>
        <v>2287</v>
      </c>
      <c r="Y26" s="536"/>
      <c r="Z26" s="536"/>
      <c r="AA26" s="536">
        <f t="shared" si="4"/>
        <v>896</v>
      </c>
      <c r="AB26" s="536">
        <f t="shared" si="14"/>
        <v>1391</v>
      </c>
      <c r="AC26" s="536">
        <f t="shared" si="15"/>
        <v>2287</v>
      </c>
      <c r="AD26" s="536" t="s">
        <v>1</v>
      </c>
    </row>
    <row r="27" spans="1:31" ht="22.5" customHeight="1" x14ac:dyDescent="0.25">
      <c r="A27" s="220" t="s">
        <v>1</v>
      </c>
      <c r="B27" s="508">
        <v>1085</v>
      </c>
      <c r="C27" s="508">
        <v>1246</v>
      </c>
      <c r="D27" s="219">
        <f t="shared" si="22"/>
        <v>2331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/>
      <c r="L27" s="219">
        <f t="shared" si="0"/>
        <v>1085</v>
      </c>
      <c r="M27" s="219">
        <f t="shared" si="19"/>
        <v>1246</v>
      </c>
      <c r="N27" s="219">
        <f t="shared" si="20"/>
        <v>2331</v>
      </c>
      <c r="O27" s="219">
        <f t="shared" si="23"/>
        <v>324</v>
      </c>
      <c r="P27" s="219">
        <f t="shared" si="23"/>
        <v>155</v>
      </c>
      <c r="Q27" s="219">
        <f t="shared" si="23"/>
        <v>479</v>
      </c>
      <c r="R27" s="132" t="s">
        <v>140</v>
      </c>
      <c r="S27" s="536"/>
      <c r="T27" s="536"/>
      <c r="U27" s="536"/>
      <c r="V27" s="536">
        <f t="shared" si="11"/>
        <v>1409</v>
      </c>
      <c r="W27" s="536">
        <f t="shared" si="12"/>
        <v>1401</v>
      </c>
      <c r="X27" s="536">
        <f t="shared" si="13"/>
        <v>2810</v>
      </c>
      <c r="Y27" s="536"/>
      <c r="Z27" s="536"/>
      <c r="AA27" s="536">
        <f t="shared" si="4"/>
        <v>1409</v>
      </c>
      <c r="AB27" s="536">
        <f t="shared" si="14"/>
        <v>1401</v>
      </c>
      <c r="AC27" s="536">
        <f t="shared" si="15"/>
        <v>2810</v>
      </c>
      <c r="AD27" s="536" t="s">
        <v>709</v>
      </c>
    </row>
    <row r="28" spans="1:31" ht="31.5" customHeight="1" x14ac:dyDescent="0.25">
      <c r="A28" s="131" t="s">
        <v>582</v>
      </c>
      <c r="B28" s="219">
        <v>17</v>
      </c>
      <c r="C28" s="219">
        <v>24</v>
      </c>
      <c r="D28" s="219">
        <f t="shared" si="22"/>
        <v>41</v>
      </c>
      <c r="E28" s="219">
        <v>0</v>
      </c>
      <c r="F28" s="219">
        <v>0</v>
      </c>
      <c r="G28" s="219">
        <v>0</v>
      </c>
      <c r="H28" s="219">
        <v>0</v>
      </c>
      <c r="I28" s="219">
        <v>0</v>
      </c>
      <c r="J28" s="219">
        <v>0</v>
      </c>
      <c r="K28" s="219"/>
      <c r="L28" s="219">
        <f t="shared" si="0"/>
        <v>17</v>
      </c>
      <c r="M28" s="219">
        <f t="shared" si="19"/>
        <v>24</v>
      </c>
      <c r="N28" s="219">
        <f t="shared" si="20"/>
        <v>41</v>
      </c>
      <c r="O28" s="219">
        <v>0</v>
      </c>
      <c r="P28" s="219">
        <v>0</v>
      </c>
      <c r="Q28" s="219">
        <v>0</v>
      </c>
      <c r="R28" s="511" t="s">
        <v>583</v>
      </c>
      <c r="S28" s="539"/>
      <c r="T28" s="539"/>
      <c r="U28" s="539"/>
      <c r="V28" s="536">
        <f t="shared" si="11"/>
        <v>17</v>
      </c>
      <c r="W28" s="536">
        <f t="shared" si="12"/>
        <v>24</v>
      </c>
      <c r="X28" s="536">
        <f t="shared" si="13"/>
        <v>41</v>
      </c>
      <c r="Y28" s="539"/>
      <c r="Z28" s="539"/>
      <c r="AA28" s="536">
        <f t="shared" si="4"/>
        <v>17</v>
      </c>
      <c r="AB28" s="536">
        <f t="shared" si="14"/>
        <v>24</v>
      </c>
      <c r="AC28" s="536">
        <f t="shared" si="15"/>
        <v>41</v>
      </c>
      <c r="AD28" s="539" t="s">
        <v>710</v>
      </c>
      <c r="AE28" s="539" t="s">
        <v>705</v>
      </c>
    </row>
    <row r="29" spans="1:31" ht="31.5" customHeight="1" x14ac:dyDescent="0.25">
      <c r="A29" s="25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>
        <f>SUM(L1:L28)</f>
        <v>30332</v>
      </c>
      <c r="M29" s="219">
        <f t="shared" ref="M29:Q29" si="24">SUM(M1:M28)</f>
        <v>39481</v>
      </c>
      <c r="N29" s="219">
        <f t="shared" si="24"/>
        <v>69813</v>
      </c>
      <c r="O29" s="219">
        <f t="shared" si="24"/>
        <v>10967</v>
      </c>
      <c r="P29" s="219">
        <f t="shared" si="24"/>
        <v>7248</v>
      </c>
      <c r="Q29" s="219">
        <f t="shared" si="24"/>
        <v>18215</v>
      </c>
      <c r="R29" s="511"/>
      <c r="S29" s="539"/>
      <c r="T29" s="539"/>
      <c r="U29" s="539"/>
      <c r="V29" s="536">
        <f t="shared" si="11"/>
        <v>41299</v>
      </c>
      <c r="W29" s="536">
        <f t="shared" si="12"/>
        <v>46729</v>
      </c>
      <c r="X29" s="536">
        <f t="shared" si="13"/>
        <v>88028</v>
      </c>
      <c r="Y29" s="539"/>
      <c r="Z29" s="539"/>
      <c r="AA29" s="536">
        <f t="shared" si="4"/>
        <v>41299</v>
      </c>
      <c r="AB29" s="536">
        <f t="shared" si="14"/>
        <v>46729</v>
      </c>
      <c r="AC29" s="536">
        <f t="shared" si="15"/>
        <v>88028</v>
      </c>
      <c r="AD29" s="539"/>
      <c r="AE29" s="539"/>
    </row>
    <row r="30" spans="1:31" ht="31.5" customHeight="1" x14ac:dyDescent="0.25">
      <c r="A30" s="632" t="s">
        <v>265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 t="s">
        <v>705</v>
      </c>
      <c r="L30" s="219">
        <v>247</v>
      </c>
      <c r="M30" s="219">
        <v>276</v>
      </c>
      <c r="N30" s="219">
        <f t="shared" ref="N30:N37" si="25">SUM(L30:M30)</f>
        <v>523</v>
      </c>
      <c r="O30" s="219">
        <v>0</v>
      </c>
      <c r="P30" s="219">
        <v>0</v>
      </c>
      <c r="Q30" s="219">
        <v>0</v>
      </c>
      <c r="R30" s="511"/>
      <c r="S30" s="539"/>
      <c r="T30" s="539"/>
      <c r="U30" s="539"/>
      <c r="V30" s="536">
        <f t="shared" si="11"/>
        <v>247</v>
      </c>
      <c r="W30" s="536">
        <f t="shared" si="12"/>
        <v>276</v>
      </c>
      <c r="X30" s="536">
        <f t="shared" si="13"/>
        <v>523</v>
      </c>
      <c r="Y30" s="539"/>
      <c r="Z30" s="539"/>
      <c r="AA30" s="539">
        <f>O30+L30</f>
        <v>247</v>
      </c>
      <c r="AB30" s="539">
        <f t="shared" ref="AB30:AC30" si="26">P30+M30</f>
        <v>276</v>
      </c>
      <c r="AC30" s="539">
        <f t="shared" si="26"/>
        <v>523</v>
      </c>
      <c r="AD30" s="539"/>
      <c r="AE30" s="539" t="s">
        <v>706</v>
      </c>
    </row>
    <row r="31" spans="1:31" ht="31.5" customHeight="1" x14ac:dyDescent="0.25">
      <c r="A31" s="633"/>
      <c r="B31" s="219"/>
      <c r="C31" s="219"/>
      <c r="D31" s="219"/>
      <c r="E31" s="219"/>
      <c r="F31" s="219"/>
      <c r="G31" s="219"/>
      <c r="H31" s="219"/>
      <c r="I31" s="219"/>
      <c r="J31" s="219"/>
      <c r="K31" s="219" t="s">
        <v>706</v>
      </c>
      <c r="L31" s="219">
        <v>2804</v>
      </c>
      <c r="M31" s="219">
        <v>1517</v>
      </c>
      <c r="N31" s="219">
        <f t="shared" si="25"/>
        <v>4321</v>
      </c>
      <c r="O31" s="219">
        <v>811</v>
      </c>
      <c r="P31" s="219">
        <v>223</v>
      </c>
      <c r="Q31" s="219">
        <v>1034</v>
      </c>
      <c r="R31" s="511"/>
      <c r="S31" s="539"/>
      <c r="T31" s="539"/>
      <c r="U31" s="539"/>
      <c r="V31" s="536">
        <f t="shared" si="11"/>
        <v>3615</v>
      </c>
      <c r="W31" s="536">
        <f t="shared" si="12"/>
        <v>1740</v>
      </c>
      <c r="X31" s="536">
        <f t="shared" si="13"/>
        <v>5355</v>
      </c>
      <c r="Y31" s="539"/>
      <c r="Z31" s="539"/>
      <c r="AA31" s="539">
        <f t="shared" ref="AA31:AA38" si="27">O31+L31</f>
        <v>3615</v>
      </c>
      <c r="AB31" s="539">
        <f t="shared" ref="AB31:AB38" si="28">P31+M31</f>
        <v>1740</v>
      </c>
      <c r="AC31" s="539">
        <f t="shared" ref="AC31:AC38" si="29">Q31+N31</f>
        <v>5355</v>
      </c>
      <c r="AD31" s="539" t="s">
        <v>711</v>
      </c>
      <c r="AE31" s="539" t="s">
        <v>705</v>
      </c>
    </row>
    <row r="32" spans="1:31" ht="31.5" customHeight="1" x14ac:dyDescent="0.25">
      <c r="A32" s="632" t="s">
        <v>257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 t="s">
        <v>705</v>
      </c>
      <c r="L32" s="219">
        <v>497</v>
      </c>
      <c r="M32" s="219">
        <v>537</v>
      </c>
      <c r="N32" s="219">
        <f t="shared" si="25"/>
        <v>1034</v>
      </c>
      <c r="O32" s="219">
        <v>76</v>
      </c>
      <c r="P32" s="219">
        <v>85</v>
      </c>
      <c r="Q32" s="219">
        <f>SUM(O32:P32)</f>
        <v>161</v>
      </c>
      <c r="R32" s="511"/>
      <c r="S32" s="539"/>
      <c r="T32" s="539"/>
      <c r="U32" s="539"/>
      <c r="V32" s="536">
        <f t="shared" si="11"/>
        <v>573</v>
      </c>
      <c r="W32" s="536">
        <f t="shared" si="12"/>
        <v>622</v>
      </c>
      <c r="X32" s="536">
        <f t="shared" si="13"/>
        <v>1195</v>
      </c>
      <c r="Y32" s="539"/>
      <c r="Z32" s="539"/>
      <c r="AA32" s="539">
        <f t="shared" si="27"/>
        <v>573</v>
      </c>
      <c r="AB32" s="539">
        <f t="shared" si="28"/>
        <v>622</v>
      </c>
      <c r="AC32" s="539">
        <f t="shared" si="29"/>
        <v>1195</v>
      </c>
      <c r="AD32" s="539"/>
      <c r="AE32" s="539" t="s">
        <v>706</v>
      </c>
    </row>
    <row r="33" spans="1:31" ht="31.5" customHeight="1" x14ac:dyDescent="0.25">
      <c r="A33" s="633"/>
      <c r="B33" s="219"/>
      <c r="C33" s="219"/>
      <c r="D33" s="219"/>
      <c r="E33" s="219"/>
      <c r="F33" s="219"/>
      <c r="G33" s="219"/>
      <c r="H33" s="219"/>
      <c r="I33" s="219"/>
      <c r="J33" s="219"/>
      <c r="K33" s="219" t="s">
        <v>706</v>
      </c>
      <c r="L33" s="219">
        <v>5352</v>
      </c>
      <c r="M33" s="219">
        <v>4496</v>
      </c>
      <c r="N33" s="219">
        <f t="shared" si="25"/>
        <v>9848</v>
      </c>
      <c r="O33" s="219">
        <v>1496</v>
      </c>
      <c r="P33" s="219">
        <v>806</v>
      </c>
      <c r="Q33" s="219">
        <f>SUM(O33:P33)</f>
        <v>2302</v>
      </c>
      <c r="R33" s="511"/>
      <c r="S33" s="539"/>
      <c r="T33" s="539"/>
      <c r="U33" s="539"/>
      <c r="V33" s="536">
        <f t="shared" si="11"/>
        <v>6848</v>
      </c>
      <c r="W33" s="536">
        <f t="shared" si="12"/>
        <v>5302</v>
      </c>
      <c r="X33" s="536">
        <f t="shared" si="13"/>
        <v>12150</v>
      </c>
      <c r="Y33" s="539"/>
      <c r="Z33" s="539"/>
      <c r="AA33" s="539">
        <f t="shared" si="27"/>
        <v>6848</v>
      </c>
      <c r="AB33" s="539">
        <f t="shared" si="28"/>
        <v>5302</v>
      </c>
      <c r="AC33" s="539">
        <f t="shared" si="29"/>
        <v>12150</v>
      </c>
      <c r="AD33" s="539" t="s">
        <v>712</v>
      </c>
      <c r="AE33" s="539" t="s">
        <v>705</v>
      </c>
    </row>
    <row r="34" spans="1:31" ht="31.5" customHeight="1" x14ac:dyDescent="0.25">
      <c r="A34" s="632" t="s">
        <v>256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 t="s">
        <v>705</v>
      </c>
      <c r="L34" s="219">
        <v>335</v>
      </c>
      <c r="M34" s="219">
        <v>331</v>
      </c>
      <c r="N34" s="219">
        <f t="shared" si="25"/>
        <v>666</v>
      </c>
      <c r="O34" s="219">
        <v>13</v>
      </c>
      <c r="P34" s="219">
        <v>3</v>
      </c>
      <c r="Q34" s="219">
        <f>SUM(O34:P34)</f>
        <v>16</v>
      </c>
      <c r="R34" s="511"/>
      <c r="S34" s="539"/>
      <c r="T34" s="539"/>
      <c r="U34" s="539"/>
      <c r="V34" s="536">
        <f t="shared" si="11"/>
        <v>348</v>
      </c>
      <c r="W34" s="536">
        <f t="shared" si="12"/>
        <v>334</v>
      </c>
      <c r="X34" s="536">
        <f t="shared" si="13"/>
        <v>682</v>
      </c>
      <c r="Y34" s="539"/>
      <c r="Z34" s="539"/>
      <c r="AA34" s="539">
        <f t="shared" si="27"/>
        <v>348</v>
      </c>
      <c r="AB34" s="539">
        <f t="shared" si="28"/>
        <v>334</v>
      </c>
      <c r="AC34" s="539">
        <f t="shared" si="29"/>
        <v>682</v>
      </c>
      <c r="AD34" s="539"/>
      <c r="AE34" s="539" t="s">
        <v>706</v>
      </c>
    </row>
    <row r="35" spans="1:31" ht="34.5" customHeight="1" x14ac:dyDescent="0.25">
      <c r="A35" s="634"/>
      <c r="B35" s="508">
        <v>3051</v>
      </c>
      <c r="C35" s="508">
        <v>1793</v>
      </c>
      <c r="D35" s="219">
        <f t="shared" si="22"/>
        <v>4844</v>
      </c>
      <c r="E35" s="219">
        <v>0</v>
      </c>
      <c r="F35" s="219">
        <v>0</v>
      </c>
      <c r="G35" s="219">
        <v>0</v>
      </c>
      <c r="H35" s="219">
        <v>0</v>
      </c>
      <c r="I35" s="219">
        <v>0</v>
      </c>
      <c r="J35" s="219">
        <v>0</v>
      </c>
      <c r="K35" s="219" t="s">
        <v>706</v>
      </c>
      <c r="L35" s="219">
        <v>3214</v>
      </c>
      <c r="M35" s="219">
        <v>2889</v>
      </c>
      <c r="N35" s="219">
        <f t="shared" si="25"/>
        <v>6103</v>
      </c>
      <c r="O35" s="219">
        <v>458</v>
      </c>
      <c r="P35" s="219">
        <v>232</v>
      </c>
      <c r="Q35" s="219">
        <v>690</v>
      </c>
      <c r="R35" s="511" t="s">
        <v>434</v>
      </c>
      <c r="S35" s="539"/>
      <c r="T35" s="539"/>
      <c r="U35" s="539"/>
      <c r="V35" s="536">
        <f t="shared" si="11"/>
        <v>3672</v>
      </c>
      <c r="W35" s="536">
        <f t="shared" si="12"/>
        <v>3121</v>
      </c>
      <c r="X35" s="536">
        <f t="shared" si="13"/>
        <v>6793</v>
      </c>
      <c r="Y35" s="539"/>
      <c r="Z35" s="539"/>
      <c r="AA35" s="539">
        <f t="shared" si="27"/>
        <v>3672</v>
      </c>
      <c r="AB35" s="539">
        <f t="shared" si="28"/>
        <v>3121</v>
      </c>
      <c r="AC35" s="539">
        <f t="shared" si="29"/>
        <v>6793</v>
      </c>
      <c r="AD35" s="539" t="s">
        <v>713</v>
      </c>
      <c r="AE35" s="539" t="s">
        <v>705</v>
      </c>
    </row>
    <row r="36" spans="1:31" ht="39.75" customHeight="1" x14ac:dyDescent="0.25">
      <c r="A36" s="632" t="s">
        <v>523</v>
      </c>
      <c r="B36" s="508">
        <v>5848</v>
      </c>
      <c r="C36" s="508">
        <v>5030</v>
      </c>
      <c r="D36" s="219">
        <f t="shared" si="22"/>
        <v>10878</v>
      </c>
      <c r="E36" s="219">
        <v>1</v>
      </c>
      <c r="F36" s="219">
        <v>3</v>
      </c>
      <c r="G36" s="219">
        <v>4</v>
      </c>
      <c r="H36" s="219">
        <v>0</v>
      </c>
      <c r="I36" s="219">
        <v>0</v>
      </c>
      <c r="J36" s="219">
        <v>0</v>
      </c>
      <c r="K36" s="219" t="s">
        <v>705</v>
      </c>
      <c r="L36" s="219">
        <v>318</v>
      </c>
      <c r="M36" s="219">
        <v>334</v>
      </c>
      <c r="N36" s="219">
        <f t="shared" si="25"/>
        <v>652</v>
      </c>
      <c r="O36" s="219">
        <v>54</v>
      </c>
      <c r="P36" s="219">
        <v>18</v>
      </c>
      <c r="Q36" s="219">
        <f>SUM(O36:P36)</f>
        <v>72</v>
      </c>
      <c r="R36" s="511" t="s">
        <v>435</v>
      </c>
      <c r="S36" s="539"/>
      <c r="T36" s="539"/>
      <c r="U36" s="539"/>
      <c r="V36" s="536">
        <f t="shared" si="11"/>
        <v>372</v>
      </c>
      <c r="W36" s="536">
        <f t="shared" si="12"/>
        <v>352</v>
      </c>
      <c r="X36" s="536">
        <f t="shared" si="13"/>
        <v>724</v>
      </c>
      <c r="Y36" s="539"/>
      <c r="Z36" s="539"/>
      <c r="AA36" s="539">
        <f t="shared" si="27"/>
        <v>372</v>
      </c>
      <c r="AB36" s="539">
        <f t="shared" si="28"/>
        <v>352</v>
      </c>
      <c r="AC36" s="539">
        <f t="shared" si="29"/>
        <v>724</v>
      </c>
      <c r="AD36" s="539"/>
      <c r="AE36" s="539" t="s">
        <v>706</v>
      </c>
    </row>
    <row r="37" spans="1:31" ht="39.75" customHeight="1" x14ac:dyDescent="0.25">
      <c r="A37" s="634"/>
      <c r="B37" s="508">
        <v>3549</v>
      </c>
      <c r="C37" s="508">
        <v>3220</v>
      </c>
      <c r="D37" s="508">
        <v>6769</v>
      </c>
      <c r="E37" s="219">
        <v>0</v>
      </c>
      <c r="F37" s="219">
        <v>0</v>
      </c>
      <c r="G37" s="219">
        <v>0</v>
      </c>
      <c r="H37" s="219">
        <v>0</v>
      </c>
      <c r="I37" s="219">
        <v>0</v>
      </c>
      <c r="J37" s="219">
        <v>0</v>
      </c>
      <c r="K37" s="219" t="s">
        <v>706</v>
      </c>
      <c r="L37" s="219">
        <v>2544</v>
      </c>
      <c r="M37" s="219">
        <v>2079</v>
      </c>
      <c r="N37" s="219">
        <f t="shared" si="25"/>
        <v>4623</v>
      </c>
      <c r="O37" s="219">
        <v>567</v>
      </c>
      <c r="P37" s="219">
        <v>194</v>
      </c>
      <c r="Q37" s="219">
        <f>SUM(O37:P37)</f>
        <v>761</v>
      </c>
      <c r="R37" s="511" t="s">
        <v>436</v>
      </c>
      <c r="S37" s="539"/>
      <c r="T37" s="539"/>
      <c r="U37" s="539"/>
      <c r="V37" s="536">
        <f t="shared" si="11"/>
        <v>3111</v>
      </c>
      <c r="W37" s="536">
        <f t="shared" si="12"/>
        <v>2273</v>
      </c>
      <c r="X37" s="536">
        <f t="shared" si="13"/>
        <v>5384</v>
      </c>
      <c r="Y37" s="539"/>
      <c r="Z37" s="539"/>
      <c r="AA37" s="539">
        <f t="shared" si="27"/>
        <v>3111</v>
      </c>
      <c r="AB37" s="539">
        <f t="shared" si="28"/>
        <v>2273</v>
      </c>
      <c r="AC37" s="539">
        <f t="shared" si="29"/>
        <v>5384</v>
      </c>
      <c r="AD37" s="539" t="s">
        <v>714</v>
      </c>
      <c r="AE37" s="539"/>
    </row>
    <row r="38" spans="1:31" ht="30.75" customHeight="1" x14ac:dyDescent="0.25">
      <c r="A38" s="131" t="s">
        <v>52</v>
      </c>
      <c r="B38" s="508">
        <v>12308</v>
      </c>
      <c r="C38" s="508">
        <v>7592</v>
      </c>
      <c r="D38" s="508">
        <f>SUM(B38:C38)</f>
        <v>19900</v>
      </c>
      <c r="E38" s="219">
        <v>3</v>
      </c>
      <c r="F38" s="219">
        <v>2</v>
      </c>
      <c r="G38" s="219">
        <v>5</v>
      </c>
      <c r="H38" s="219">
        <v>0</v>
      </c>
      <c r="I38" s="219">
        <v>0</v>
      </c>
      <c r="J38" s="219">
        <v>0</v>
      </c>
      <c r="K38" s="219"/>
      <c r="L38" s="219">
        <v>12311</v>
      </c>
      <c r="M38" s="219">
        <v>7594</v>
      </c>
      <c r="N38" s="219">
        <v>19905</v>
      </c>
      <c r="O38" s="219">
        <v>8944</v>
      </c>
      <c r="P38" s="219">
        <v>2787</v>
      </c>
      <c r="Q38" s="219">
        <v>11728</v>
      </c>
      <c r="R38" s="132" t="s">
        <v>142</v>
      </c>
      <c r="S38" s="536"/>
      <c r="T38" s="536"/>
      <c r="U38" s="536"/>
      <c r="V38" s="536">
        <f t="shared" si="11"/>
        <v>21255</v>
      </c>
      <c r="W38" s="536">
        <f t="shared" si="12"/>
        <v>10381</v>
      </c>
      <c r="X38" s="536">
        <f t="shared" si="13"/>
        <v>31633</v>
      </c>
      <c r="Y38" s="536"/>
      <c r="Z38" s="536"/>
      <c r="AA38" s="539">
        <f t="shared" si="27"/>
        <v>21255</v>
      </c>
      <c r="AB38" s="539">
        <f t="shared" si="28"/>
        <v>10381</v>
      </c>
      <c r="AC38" s="539">
        <f t="shared" si="29"/>
        <v>31633</v>
      </c>
      <c r="AD38" s="536" t="s">
        <v>715</v>
      </c>
      <c r="AE38" s="536"/>
    </row>
    <row r="39" spans="1:31" ht="20.25" customHeight="1" x14ac:dyDescent="0.25">
      <c r="A39" s="25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309"/>
      <c r="S39" s="309"/>
      <c r="T39" s="309"/>
      <c r="U39" s="309"/>
      <c r="V39" s="536">
        <f t="shared" si="11"/>
        <v>0</v>
      </c>
      <c r="W39" s="536">
        <f t="shared" si="12"/>
        <v>0</v>
      </c>
      <c r="X39" s="536">
        <f t="shared" si="13"/>
        <v>0</v>
      </c>
      <c r="Y39" s="309"/>
      <c r="Z39" s="309"/>
      <c r="AA39" s="309"/>
      <c r="AB39" s="309"/>
      <c r="AC39" s="309"/>
      <c r="AD39" s="309" t="s">
        <v>52</v>
      </c>
      <c r="AE39" s="309"/>
    </row>
    <row r="40" spans="1:31" ht="20.25" customHeight="1" x14ac:dyDescent="0.25">
      <c r="A40" s="256"/>
      <c r="B40" s="256"/>
      <c r="C40" s="256"/>
      <c r="D40" s="257"/>
      <c r="E40" s="256"/>
      <c r="F40" s="256"/>
      <c r="G40" s="256"/>
      <c r="H40" s="256"/>
      <c r="I40" s="256"/>
      <c r="J40" s="256"/>
      <c r="K40" s="256"/>
      <c r="L40" s="257">
        <f>SUM(L1:L39)</f>
        <v>88286</v>
      </c>
      <c r="M40" s="257">
        <f t="shared" ref="M40:Q40" si="30">SUM(M1:M39)</f>
        <v>99015</v>
      </c>
      <c r="N40" s="257">
        <f t="shared" si="30"/>
        <v>187301</v>
      </c>
      <c r="O40" s="257">
        <f t="shared" si="30"/>
        <v>34353</v>
      </c>
      <c r="P40" s="257">
        <f t="shared" si="30"/>
        <v>18844</v>
      </c>
      <c r="Q40" s="257">
        <f t="shared" si="30"/>
        <v>53194</v>
      </c>
      <c r="R40" s="309"/>
      <c r="S40" s="309"/>
      <c r="T40" s="309"/>
      <c r="U40" s="309"/>
      <c r="V40" s="536">
        <f t="shared" si="11"/>
        <v>122639</v>
      </c>
      <c r="W40" s="536">
        <f t="shared" si="12"/>
        <v>117859</v>
      </c>
      <c r="X40" s="536">
        <f t="shared" si="13"/>
        <v>240495</v>
      </c>
      <c r="Y40" s="309"/>
      <c r="Z40" s="309"/>
      <c r="AA40" s="309"/>
      <c r="AB40" s="309"/>
      <c r="AC40" s="309"/>
      <c r="AD40" s="309" t="s">
        <v>716</v>
      </c>
      <c r="AE40" s="309"/>
    </row>
    <row r="41" spans="1:31" ht="20.25" hidden="1" customHeight="1" x14ac:dyDescent="0.25">
      <c r="A41" s="256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309"/>
      <c r="S41" s="309"/>
      <c r="T41" s="309"/>
      <c r="U41" s="309"/>
      <c r="V41" s="536">
        <f t="shared" si="11"/>
        <v>0</v>
      </c>
      <c r="W41" s="536">
        <f t="shared" si="12"/>
        <v>0</v>
      </c>
      <c r="X41" s="536">
        <f t="shared" si="13"/>
        <v>0</v>
      </c>
      <c r="Y41" s="309"/>
      <c r="Z41" s="309"/>
      <c r="AA41" s="309"/>
      <c r="AB41" s="309"/>
      <c r="AC41" s="309"/>
      <c r="AD41" s="309"/>
      <c r="AE41" s="309"/>
    </row>
    <row r="42" spans="1:31" ht="18" hidden="1" customHeight="1" thickBot="1" x14ac:dyDescent="0.3">
      <c r="A42" s="260" t="s">
        <v>122</v>
      </c>
      <c r="B42" s="623"/>
      <c r="C42" s="623"/>
      <c r="D42" s="623"/>
      <c r="E42" s="623"/>
      <c r="F42" s="623"/>
      <c r="G42" s="623"/>
      <c r="H42" s="623"/>
      <c r="I42" s="623"/>
      <c r="J42" s="623"/>
      <c r="K42" s="623"/>
      <c r="L42" s="623"/>
      <c r="M42" s="623"/>
      <c r="N42" s="623"/>
      <c r="O42" s="572"/>
      <c r="P42" s="572"/>
      <c r="Q42" s="572"/>
      <c r="R42" s="462" t="s">
        <v>430</v>
      </c>
      <c r="S42" s="538"/>
      <c r="T42" s="538"/>
      <c r="U42" s="538"/>
      <c r="V42" s="536">
        <f t="shared" si="11"/>
        <v>0</v>
      </c>
      <c r="W42" s="536">
        <f t="shared" si="12"/>
        <v>0</v>
      </c>
      <c r="X42" s="536">
        <f t="shared" si="13"/>
        <v>0</v>
      </c>
      <c r="Y42" s="538"/>
      <c r="Z42" s="538"/>
      <c r="AA42" s="538"/>
      <c r="AB42" s="538"/>
      <c r="AC42" s="538"/>
      <c r="AD42" s="538"/>
      <c r="AE42" s="538"/>
    </row>
    <row r="43" spans="1:31" ht="18.75" hidden="1" customHeight="1" thickTop="1" x14ac:dyDescent="0.25">
      <c r="A43" s="624" t="s">
        <v>46</v>
      </c>
      <c r="B43" s="624" t="s">
        <v>6</v>
      </c>
      <c r="C43" s="624"/>
      <c r="D43" s="624"/>
      <c r="E43" s="624" t="s">
        <v>7</v>
      </c>
      <c r="F43" s="624"/>
      <c r="G43" s="624"/>
      <c r="H43" s="624" t="s">
        <v>247</v>
      </c>
      <c r="I43" s="624"/>
      <c r="J43" s="624"/>
      <c r="K43" s="569"/>
      <c r="L43" s="624" t="s">
        <v>236</v>
      </c>
      <c r="M43" s="624"/>
      <c r="N43" s="624"/>
      <c r="O43" s="569"/>
      <c r="P43" s="569"/>
      <c r="Q43" s="569"/>
      <c r="R43" s="619" t="s">
        <v>127</v>
      </c>
      <c r="S43" s="571"/>
      <c r="T43" s="571"/>
      <c r="U43" s="571"/>
      <c r="V43" s="536">
        <f t="shared" si="11"/>
        <v>0</v>
      </c>
      <c r="W43" s="536">
        <f t="shared" si="12"/>
        <v>0</v>
      </c>
      <c r="X43" s="536">
        <f t="shared" si="13"/>
        <v>0</v>
      </c>
      <c r="Y43" s="571"/>
      <c r="Z43" s="571"/>
      <c r="AA43" s="571"/>
      <c r="AB43" s="571"/>
      <c r="AC43" s="571"/>
      <c r="AD43" s="571"/>
      <c r="AE43" s="571"/>
    </row>
    <row r="44" spans="1:31" ht="15" hidden="1" customHeight="1" x14ac:dyDescent="0.25">
      <c r="A44" s="622"/>
      <c r="B44" s="622" t="s">
        <v>448</v>
      </c>
      <c r="C44" s="622"/>
      <c r="D44" s="622"/>
      <c r="E44" s="622" t="s">
        <v>128</v>
      </c>
      <c r="F44" s="622"/>
      <c r="G44" s="622"/>
      <c r="H44" s="622" t="s">
        <v>433</v>
      </c>
      <c r="I44" s="622"/>
      <c r="J44" s="622"/>
      <c r="K44" s="570"/>
      <c r="L44" s="622" t="s">
        <v>129</v>
      </c>
      <c r="M44" s="622"/>
      <c r="N44" s="622"/>
      <c r="O44" s="570"/>
      <c r="P44" s="570"/>
      <c r="Q44" s="570"/>
      <c r="R44" s="620"/>
      <c r="S44" s="571"/>
      <c r="T44" s="571"/>
      <c r="U44" s="571"/>
      <c r="V44" s="536">
        <f t="shared" si="11"/>
        <v>0</v>
      </c>
      <c r="W44" s="536">
        <f t="shared" si="12"/>
        <v>0</v>
      </c>
      <c r="X44" s="536">
        <f t="shared" si="13"/>
        <v>0</v>
      </c>
      <c r="Y44" s="571"/>
      <c r="Z44" s="571"/>
      <c r="AA44" s="571"/>
      <c r="AB44" s="571"/>
      <c r="AC44" s="571"/>
      <c r="AD44" s="571"/>
    </row>
    <row r="45" spans="1:31" ht="24" hidden="1" customHeight="1" x14ac:dyDescent="0.25">
      <c r="A45" s="622"/>
      <c r="B45" s="402" t="s">
        <v>237</v>
      </c>
      <c r="C45" s="164" t="s">
        <v>270</v>
      </c>
      <c r="D45" s="402" t="s">
        <v>243</v>
      </c>
      <c r="E45" s="402" t="s">
        <v>237</v>
      </c>
      <c r="F45" s="164" t="s">
        <v>270</v>
      </c>
      <c r="G45" s="402" t="s">
        <v>243</v>
      </c>
      <c r="H45" s="402" t="s">
        <v>237</v>
      </c>
      <c r="I45" s="164" t="s">
        <v>270</v>
      </c>
      <c r="J45" s="402" t="s">
        <v>243</v>
      </c>
      <c r="K45" s="402"/>
      <c r="L45" s="402" t="s">
        <v>237</v>
      </c>
      <c r="M45" s="164" t="s">
        <v>270</v>
      </c>
      <c r="N45" s="402" t="s">
        <v>243</v>
      </c>
      <c r="O45" s="402"/>
      <c r="P45" s="402"/>
      <c r="Q45" s="402"/>
      <c r="R45" s="620"/>
      <c r="S45" s="571"/>
      <c r="T45" s="571"/>
      <c r="U45" s="571"/>
      <c r="V45" s="536">
        <f t="shared" si="11"/>
        <v>0</v>
      </c>
      <c r="W45" s="536">
        <f t="shared" si="12"/>
        <v>0</v>
      </c>
      <c r="X45" s="536">
        <f t="shared" si="13"/>
        <v>0</v>
      </c>
      <c r="Y45" s="571"/>
      <c r="Z45" s="571"/>
      <c r="AA45" s="571"/>
      <c r="AB45" s="571"/>
      <c r="AC45" s="571"/>
      <c r="AD45" s="571"/>
    </row>
    <row r="46" spans="1:31" ht="24" hidden="1" customHeight="1" thickBot="1" x14ac:dyDescent="0.3">
      <c r="A46" s="625"/>
      <c r="B46" s="143" t="s">
        <v>240</v>
      </c>
      <c r="C46" s="143" t="s">
        <v>241</v>
      </c>
      <c r="D46" s="143" t="s">
        <v>242</v>
      </c>
      <c r="E46" s="143" t="s">
        <v>240</v>
      </c>
      <c r="F46" s="143" t="s">
        <v>241</v>
      </c>
      <c r="G46" s="143" t="s">
        <v>242</v>
      </c>
      <c r="H46" s="143" t="s">
        <v>240</v>
      </c>
      <c r="I46" s="143" t="s">
        <v>241</v>
      </c>
      <c r="J46" s="143" t="s">
        <v>242</v>
      </c>
      <c r="K46" s="143"/>
      <c r="L46" s="143" t="s">
        <v>240</v>
      </c>
      <c r="M46" s="143" t="s">
        <v>241</v>
      </c>
      <c r="N46" s="143" t="s">
        <v>242</v>
      </c>
      <c r="O46" s="143"/>
      <c r="P46" s="143"/>
      <c r="Q46" s="143"/>
      <c r="R46" s="621"/>
      <c r="S46" s="571"/>
      <c r="T46" s="571"/>
      <c r="U46" s="571"/>
      <c r="V46" s="536">
        <f t="shared" si="11"/>
        <v>0</v>
      </c>
      <c r="W46" s="536">
        <f t="shared" si="12"/>
        <v>0</v>
      </c>
      <c r="X46" s="536">
        <f t="shared" si="13"/>
        <v>0</v>
      </c>
      <c r="Y46" s="571"/>
      <c r="Z46" s="571"/>
      <c r="AA46" s="571"/>
      <c r="AB46" s="571"/>
      <c r="AC46" s="571"/>
      <c r="AD46" s="571"/>
    </row>
    <row r="47" spans="1:31" ht="25.5" hidden="1" customHeight="1" x14ac:dyDescent="0.25">
      <c r="A47" s="253" t="s">
        <v>12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61" t="s">
        <v>235</v>
      </c>
      <c r="S47" s="580"/>
      <c r="T47" s="580"/>
      <c r="U47" s="580"/>
      <c r="V47" s="536">
        <f t="shared" si="11"/>
        <v>0</v>
      </c>
      <c r="W47" s="536">
        <f t="shared" si="12"/>
        <v>0</v>
      </c>
      <c r="X47" s="536">
        <f t="shared" si="13"/>
        <v>0</v>
      </c>
      <c r="Y47" s="580"/>
      <c r="Z47" s="580"/>
      <c r="AA47" s="580"/>
      <c r="AB47" s="580"/>
      <c r="AC47" s="580"/>
      <c r="AD47" s="580"/>
    </row>
    <row r="48" spans="1:31" ht="24" hidden="1" customHeight="1" x14ac:dyDescent="0.25">
      <c r="A48" s="131" t="s">
        <v>34</v>
      </c>
      <c r="B48" s="128">
        <v>1198</v>
      </c>
      <c r="C48" s="128">
        <v>1148</v>
      </c>
      <c r="D48" s="219">
        <f>SUM(C48+B48)</f>
        <v>2346</v>
      </c>
      <c r="E48" s="219">
        <v>0</v>
      </c>
      <c r="F48" s="219">
        <v>2</v>
      </c>
      <c r="G48" s="219">
        <f>SUM(E48:F48)</f>
        <v>2</v>
      </c>
      <c r="H48" s="219">
        <v>0</v>
      </c>
      <c r="I48" s="219">
        <v>0</v>
      </c>
      <c r="J48" s="219">
        <v>0</v>
      </c>
      <c r="K48" s="579"/>
      <c r="O48" s="219"/>
      <c r="P48" s="219"/>
      <c r="Q48" s="219"/>
      <c r="R48" s="132" t="s">
        <v>131</v>
      </c>
      <c r="S48" s="536"/>
      <c r="T48" s="536"/>
      <c r="U48" s="536"/>
      <c r="V48" s="536">
        <f t="shared" si="11"/>
        <v>0</v>
      </c>
      <c r="W48" s="536">
        <f t="shared" si="12"/>
        <v>0</v>
      </c>
      <c r="X48" s="536">
        <f t="shared" si="13"/>
        <v>0</v>
      </c>
      <c r="Y48" s="536"/>
      <c r="Z48" s="536"/>
      <c r="AA48" s="536"/>
      <c r="AB48" s="536"/>
      <c r="AC48" s="536"/>
      <c r="AD48" s="536"/>
    </row>
    <row r="49" spans="1:31" ht="24" hidden="1" customHeight="1" x14ac:dyDescent="0.25">
      <c r="A49" s="131" t="s">
        <v>47</v>
      </c>
      <c r="B49" s="219">
        <v>791</v>
      </c>
      <c r="C49" s="219">
        <v>703</v>
      </c>
      <c r="D49" s="219">
        <f t="shared" ref="D49:D63" si="31">SUM(C49+B49)</f>
        <v>1494</v>
      </c>
      <c r="E49" s="219">
        <v>0</v>
      </c>
      <c r="F49" s="219">
        <v>0</v>
      </c>
      <c r="G49" s="219">
        <f>SUM(E49:F49)</f>
        <v>0</v>
      </c>
      <c r="H49" s="219">
        <v>0</v>
      </c>
      <c r="I49" s="219">
        <v>0</v>
      </c>
      <c r="J49" s="219">
        <v>0</v>
      </c>
      <c r="K49" s="579"/>
      <c r="O49" s="219"/>
      <c r="P49" s="219"/>
      <c r="Q49" s="219"/>
      <c r="R49" s="132" t="s">
        <v>441</v>
      </c>
      <c r="S49" s="536"/>
      <c r="T49" s="536"/>
      <c r="U49" s="536"/>
      <c r="V49" s="536">
        <f t="shared" si="11"/>
        <v>0</v>
      </c>
      <c r="W49" s="536">
        <f t="shared" si="12"/>
        <v>0</v>
      </c>
      <c r="X49" s="536">
        <f t="shared" si="13"/>
        <v>0</v>
      </c>
      <c r="Y49" s="536"/>
      <c r="Z49" s="536"/>
      <c r="AA49" s="536"/>
      <c r="AB49" s="536"/>
      <c r="AC49" s="536"/>
      <c r="AD49" s="536"/>
    </row>
    <row r="50" spans="1:31" ht="24" hidden="1" customHeight="1" x14ac:dyDescent="0.25">
      <c r="A50" s="131" t="s">
        <v>48</v>
      </c>
      <c r="B50" s="508">
        <v>0</v>
      </c>
      <c r="C50" s="508">
        <v>1</v>
      </c>
      <c r="D50" s="508">
        <f t="shared" si="31"/>
        <v>1</v>
      </c>
      <c r="E50" s="219">
        <v>0</v>
      </c>
      <c r="F50" s="219">
        <v>0</v>
      </c>
      <c r="G50" s="219">
        <f t="shared" ref="G50:G63" si="32">SUM(E50:F50)</f>
        <v>0</v>
      </c>
      <c r="H50" s="219">
        <v>0</v>
      </c>
      <c r="I50" s="219">
        <v>0</v>
      </c>
      <c r="J50" s="219">
        <v>0</v>
      </c>
      <c r="K50" s="579"/>
      <c r="O50" s="219"/>
      <c r="P50" s="219"/>
      <c r="Q50" s="219"/>
      <c r="R50" s="132" t="s">
        <v>442</v>
      </c>
      <c r="S50" s="536"/>
      <c r="T50" s="536"/>
      <c r="U50" s="536"/>
      <c r="V50" s="536">
        <f t="shared" si="11"/>
        <v>0</v>
      </c>
      <c r="W50" s="536">
        <f t="shared" si="12"/>
        <v>0</v>
      </c>
      <c r="X50" s="536">
        <f t="shared" si="13"/>
        <v>0</v>
      </c>
      <c r="Y50" s="536"/>
      <c r="Z50" s="536"/>
      <c r="AA50" s="536"/>
      <c r="AB50" s="536"/>
      <c r="AC50" s="536"/>
      <c r="AD50" s="536"/>
    </row>
    <row r="51" spans="1:31" ht="24" hidden="1" customHeight="1" x14ac:dyDescent="0.25">
      <c r="A51" s="131" t="s">
        <v>73</v>
      </c>
      <c r="B51" s="508">
        <v>571</v>
      </c>
      <c r="C51" s="508">
        <v>534</v>
      </c>
      <c r="D51" s="508">
        <f t="shared" si="31"/>
        <v>1105</v>
      </c>
      <c r="E51" s="219">
        <v>0</v>
      </c>
      <c r="F51" s="219">
        <v>0</v>
      </c>
      <c r="G51" s="219">
        <f t="shared" si="32"/>
        <v>0</v>
      </c>
      <c r="H51" s="219">
        <v>0</v>
      </c>
      <c r="I51" s="219">
        <v>0</v>
      </c>
      <c r="J51" s="219">
        <v>0</v>
      </c>
      <c r="K51" s="579"/>
      <c r="O51" s="219"/>
      <c r="P51" s="219"/>
      <c r="Q51" s="219"/>
      <c r="R51" s="132" t="s">
        <v>444</v>
      </c>
      <c r="S51" s="536"/>
      <c r="T51" s="536"/>
      <c r="U51" s="536"/>
      <c r="V51" s="536">
        <f t="shared" si="11"/>
        <v>0</v>
      </c>
      <c r="W51" s="536">
        <f t="shared" si="12"/>
        <v>0</v>
      </c>
      <c r="X51" s="536">
        <f t="shared" si="13"/>
        <v>0</v>
      </c>
      <c r="Y51" s="536"/>
      <c r="Z51" s="536"/>
      <c r="AA51" s="536"/>
      <c r="AB51" s="536"/>
      <c r="AC51" s="536"/>
      <c r="AD51" s="536"/>
    </row>
    <row r="52" spans="1:31" ht="24" hidden="1" customHeight="1" x14ac:dyDescent="0.25">
      <c r="A52" s="220" t="s">
        <v>35</v>
      </c>
      <c r="B52" s="508">
        <v>579</v>
      </c>
      <c r="C52" s="508">
        <v>218</v>
      </c>
      <c r="D52" s="508">
        <f t="shared" si="31"/>
        <v>797</v>
      </c>
      <c r="E52" s="219">
        <v>0</v>
      </c>
      <c r="F52" s="219">
        <v>0</v>
      </c>
      <c r="G52" s="219">
        <f t="shared" si="32"/>
        <v>0</v>
      </c>
      <c r="H52" s="219">
        <v>0</v>
      </c>
      <c r="I52" s="219">
        <v>0</v>
      </c>
      <c r="J52" s="219">
        <v>0</v>
      </c>
      <c r="K52" s="579"/>
      <c r="O52" s="219"/>
      <c r="P52" s="219"/>
      <c r="Q52" s="219"/>
      <c r="R52" s="132" t="s">
        <v>445</v>
      </c>
      <c r="S52" s="536"/>
      <c r="T52" s="536"/>
      <c r="U52" s="536"/>
      <c r="V52" s="536">
        <f t="shared" si="11"/>
        <v>0</v>
      </c>
      <c r="W52" s="536">
        <f t="shared" si="12"/>
        <v>0</v>
      </c>
      <c r="X52" s="536">
        <f t="shared" si="13"/>
        <v>0</v>
      </c>
      <c r="Y52" s="536"/>
      <c r="Z52" s="536"/>
      <c r="AA52" s="536"/>
      <c r="AB52" s="536"/>
      <c r="AC52" s="536"/>
      <c r="AD52" s="536"/>
    </row>
    <row r="53" spans="1:31" ht="24" hidden="1" customHeight="1" x14ac:dyDescent="0.25">
      <c r="A53" s="131" t="s">
        <v>36</v>
      </c>
      <c r="B53" s="508">
        <v>656</v>
      </c>
      <c r="C53" s="508">
        <v>329</v>
      </c>
      <c r="D53" s="508">
        <f t="shared" si="31"/>
        <v>985</v>
      </c>
      <c r="E53" s="219">
        <v>0</v>
      </c>
      <c r="F53" s="219">
        <v>0</v>
      </c>
      <c r="G53" s="219">
        <f t="shared" si="32"/>
        <v>0</v>
      </c>
      <c r="H53" s="219">
        <v>0</v>
      </c>
      <c r="I53" s="219">
        <v>0</v>
      </c>
      <c r="J53" s="219">
        <v>0</v>
      </c>
      <c r="K53" s="579"/>
      <c r="O53" s="219"/>
      <c r="P53" s="219"/>
      <c r="Q53" s="219"/>
      <c r="R53" s="132" t="s">
        <v>440</v>
      </c>
      <c r="S53" s="536"/>
      <c r="T53" s="536"/>
      <c r="U53" s="536"/>
      <c r="V53" s="536">
        <f t="shared" si="11"/>
        <v>0</v>
      </c>
      <c r="W53" s="536">
        <f t="shared" si="12"/>
        <v>0</v>
      </c>
      <c r="X53" s="536">
        <f t="shared" si="13"/>
        <v>0</v>
      </c>
      <c r="Y53" s="536"/>
      <c r="Z53" s="536"/>
      <c r="AA53" s="536"/>
      <c r="AB53" s="536"/>
      <c r="AC53" s="536"/>
      <c r="AD53" s="536"/>
    </row>
    <row r="54" spans="1:31" ht="24" hidden="1" customHeight="1" x14ac:dyDescent="0.25">
      <c r="A54" s="131" t="s">
        <v>49</v>
      </c>
      <c r="B54" s="508">
        <v>499</v>
      </c>
      <c r="C54" s="508">
        <v>355</v>
      </c>
      <c r="D54" s="508">
        <f t="shared" si="31"/>
        <v>854</v>
      </c>
      <c r="E54" s="219">
        <v>0</v>
      </c>
      <c r="F54" s="219">
        <v>0</v>
      </c>
      <c r="G54" s="219">
        <f t="shared" si="32"/>
        <v>0</v>
      </c>
      <c r="H54" s="219">
        <v>0</v>
      </c>
      <c r="I54" s="219">
        <v>0</v>
      </c>
      <c r="J54" s="219">
        <v>0</v>
      </c>
      <c r="K54" s="579"/>
      <c r="O54" s="219"/>
      <c r="P54" s="219"/>
      <c r="Q54" s="219"/>
      <c r="R54" s="132" t="s">
        <v>447</v>
      </c>
      <c r="S54" s="536"/>
      <c r="T54" s="536"/>
      <c r="U54" s="536"/>
      <c r="V54" s="536">
        <f t="shared" si="11"/>
        <v>0</v>
      </c>
      <c r="W54" s="536">
        <f t="shared" si="12"/>
        <v>0</v>
      </c>
      <c r="X54" s="536">
        <f t="shared" si="13"/>
        <v>0</v>
      </c>
      <c r="Y54" s="536"/>
      <c r="Z54" s="536"/>
      <c r="AA54" s="536"/>
      <c r="AB54" s="536"/>
      <c r="AC54" s="536"/>
      <c r="AD54" s="536"/>
    </row>
    <row r="55" spans="1:31" ht="30" hidden="1" customHeight="1" x14ac:dyDescent="0.25">
      <c r="A55" s="131" t="s">
        <v>37</v>
      </c>
      <c r="B55" s="508">
        <v>776</v>
      </c>
      <c r="C55" s="508">
        <v>277</v>
      </c>
      <c r="D55" s="508">
        <f t="shared" si="31"/>
        <v>1053</v>
      </c>
      <c r="E55" s="219">
        <v>0</v>
      </c>
      <c r="F55" s="219">
        <v>0</v>
      </c>
      <c r="G55" s="219">
        <f t="shared" si="32"/>
        <v>0</v>
      </c>
      <c r="H55" s="219">
        <v>0</v>
      </c>
      <c r="I55" s="219">
        <v>0</v>
      </c>
      <c r="J55" s="219">
        <v>0</v>
      </c>
      <c r="K55" s="219"/>
      <c r="L55" s="219"/>
      <c r="M55" s="219"/>
      <c r="N55" s="219"/>
      <c r="O55" s="219"/>
      <c r="P55" s="219"/>
      <c r="Q55" s="219"/>
      <c r="R55" s="132" t="s">
        <v>132</v>
      </c>
      <c r="S55" s="536"/>
      <c r="T55" s="536"/>
      <c r="U55" s="536"/>
      <c r="V55" s="536">
        <f t="shared" si="11"/>
        <v>0</v>
      </c>
      <c r="W55" s="536">
        <f t="shared" si="12"/>
        <v>0</v>
      </c>
      <c r="X55" s="536">
        <f t="shared" si="13"/>
        <v>0</v>
      </c>
      <c r="Y55" s="536"/>
      <c r="Z55" s="536"/>
      <c r="AA55" s="536"/>
      <c r="AB55" s="536"/>
      <c r="AC55" s="536"/>
      <c r="AD55" s="536"/>
    </row>
    <row r="56" spans="1:31" ht="29.25" hidden="1" customHeight="1" x14ac:dyDescent="0.25">
      <c r="A56" s="131" t="s">
        <v>76</v>
      </c>
      <c r="B56" s="508">
        <v>180</v>
      </c>
      <c r="C56" s="508">
        <v>106</v>
      </c>
      <c r="D56" s="508">
        <f t="shared" si="31"/>
        <v>286</v>
      </c>
      <c r="E56" s="219">
        <v>0</v>
      </c>
      <c r="F56" s="219">
        <v>0</v>
      </c>
      <c r="G56" s="219">
        <f t="shared" si="32"/>
        <v>0</v>
      </c>
      <c r="H56" s="219">
        <v>0</v>
      </c>
      <c r="I56" s="219">
        <v>0</v>
      </c>
      <c r="J56" s="219">
        <v>0</v>
      </c>
      <c r="K56" s="579"/>
      <c r="O56" s="219"/>
      <c r="P56" s="219"/>
      <c r="Q56" s="219"/>
      <c r="R56" s="132" t="s">
        <v>141</v>
      </c>
      <c r="S56" s="536"/>
      <c r="T56" s="536"/>
      <c r="U56" s="536"/>
      <c r="V56" s="536">
        <f t="shared" si="11"/>
        <v>0</v>
      </c>
      <c r="W56" s="536">
        <f t="shared" si="12"/>
        <v>0</v>
      </c>
      <c r="X56" s="536">
        <f t="shared" si="13"/>
        <v>0</v>
      </c>
      <c r="Y56" s="536"/>
      <c r="Z56" s="536"/>
      <c r="AA56" s="536"/>
      <c r="AB56" s="536"/>
      <c r="AC56" s="536"/>
      <c r="AD56" s="536"/>
    </row>
    <row r="57" spans="1:31" ht="24" hidden="1" customHeight="1" x14ac:dyDescent="0.25">
      <c r="A57" s="131" t="s">
        <v>50</v>
      </c>
      <c r="B57" s="508">
        <v>477</v>
      </c>
      <c r="C57" s="508">
        <v>352</v>
      </c>
      <c r="D57" s="508">
        <f t="shared" si="31"/>
        <v>829</v>
      </c>
      <c r="E57" s="219">
        <v>0</v>
      </c>
      <c r="F57" s="219">
        <v>0</v>
      </c>
      <c r="G57" s="219">
        <f t="shared" si="32"/>
        <v>0</v>
      </c>
      <c r="H57" s="219">
        <v>0</v>
      </c>
      <c r="I57" s="219">
        <v>0</v>
      </c>
      <c r="J57" s="219">
        <v>0</v>
      </c>
      <c r="K57" s="579"/>
      <c r="O57" s="219"/>
      <c r="P57" s="219"/>
      <c r="Q57" s="219"/>
      <c r="R57" s="132" t="s">
        <v>439</v>
      </c>
      <c r="S57" s="536"/>
      <c r="T57" s="536"/>
      <c r="U57" s="536"/>
      <c r="V57" s="536">
        <f t="shared" si="11"/>
        <v>0</v>
      </c>
      <c r="W57" s="536">
        <f t="shared" si="12"/>
        <v>0</v>
      </c>
      <c r="X57" s="536">
        <f t="shared" si="13"/>
        <v>0</v>
      </c>
      <c r="Y57" s="536"/>
      <c r="Z57" s="536"/>
      <c r="AA57" s="536"/>
      <c r="AB57" s="536"/>
      <c r="AC57" s="536"/>
      <c r="AD57" s="536"/>
    </row>
    <row r="58" spans="1:31" ht="24" hidden="1" customHeight="1" x14ac:dyDescent="0.25">
      <c r="A58" s="131" t="s">
        <v>51</v>
      </c>
      <c r="B58" s="508">
        <v>108</v>
      </c>
      <c r="C58" s="508">
        <v>82</v>
      </c>
      <c r="D58" s="508">
        <f t="shared" si="31"/>
        <v>190</v>
      </c>
      <c r="E58" s="219">
        <v>0</v>
      </c>
      <c r="F58" s="219">
        <v>0</v>
      </c>
      <c r="G58" s="219">
        <f t="shared" si="32"/>
        <v>0</v>
      </c>
      <c r="H58" s="219">
        <v>0</v>
      </c>
      <c r="I58" s="219">
        <v>0</v>
      </c>
      <c r="J58" s="219">
        <v>0</v>
      </c>
      <c r="K58" s="579"/>
      <c r="O58" s="219"/>
      <c r="P58" s="219"/>
      <c r="Q58" s="219"/>
      <c r="R58" s="132" t="s">
        <v>438</v>
      </c>
      <c r="S58" s="536"/>
      <c r="T58" s="536"/>
      <c r="U58" s="536"/>
      <c r="V58" s="536">
        <f t="shared" si="11"/>
        <v>0</v>
      </c>
      <c r="W58" s="536">
        <f t="shared" si="12"/>
        <v>0</v>
      </c>
      <c r="X58" s="536">
        <f t="shared" si="13"/>
        <v>0</v>
      </c>
      <c r="Y58" s="536"/>
      <c r="Z58" s="536"/>
      <c r="AA58" s="536"/>
      <c r="AB58" s="536"/>
      <c r="AC58" s="536"/>
      <c r="AD58" s="536"/>
    </row>
    <row r="59" spans="1:31" ht="24" hidden="1" customHeight="1" x14ac:dyDescent="0.25">
      <c r="A59" s="131" t="s">
        <v>267</v>
      </c>
      <c r="B59" s="508">
        <v>27</v>
      </c>
      <c r="C59" s="508">
        <v>6</v>
      </c>
      <c r="D59" s="508">
        <f t="shared" si="31"/>
        <v>33</v>
      </c>
      <c r="E59" s="219">
        <v>0</v>
      </c>
      <c r="F59" s="219">
        <v>0</v>
      </c>
      <c r="G59" s="219">
        <f t="shared" si="32"/>
        <v>0</v>
      </c>
      <c r="H59" s="219">
        <v>0</v>
      </c>
      <c r="I59" s="219">
        <v>0</v>
      </c>
      <c r="J59" s="219">
        <v>0</v>
      </c>
      <c r="K59" s="579"/>
      <c r="O59" s="219"/>
      <c r="P59" s="219"/>
      <c r="Q59" s="219"/>
      <c r="R59" s="132" t="s">
        <v>264</v>
      </c>
      <c r="S59" s="536"/>
      <c r="T59" s="536"/>
      <c r="U59" s="536"/>
      <c r="V59" s="536">
        <f t="shared" si="11"/>
        <v>0</v>
      </c>
      <c r="W59" s="536">
        <f t="shared" si="12"/>
        <v>0</v>
      </c>
      <c r="X59" s="536">
        <f t="shared" si="13"/>
        <v>0</v>
      </c>
      <c r="Y59" s="536"/>
      <c r="Z59" s="536"/>
      <c r="AA59" s="536"/>
      <c r="AB59" s="536"/>
      <c r="AC59" s="536"/>
      <c r="AD59" s="536"/>
    </row>
    <row r="60" spans="1:31" ht="24" hidden="1" customHeight="1" x14ac:dyDescent="0.25">
      <c r="A60" s="131" t="s">
        <v>38</v>
      </c>
      <c r="B60" s="508">
        <v>698</v>
      </c>
      <c r="C60" s="508">
        <v>431</v>
      </c>
      <c r="D60" s="508">
        <f t="shared" si="31"/>
        <v>1129</v>
      </c>
      <c r="E60" s="219">
        <v>0</v>
      </c>
      <c r="F60" s="219">
        <v>0</v>
      </c>
      <c r="G60" s="219">
        <f t="shared" si="32"/>
        <v>0</v>
      </c>
      <c r="H60" s="219">
        <v>0</v>
      </c>
      <c r="I60" s="219">
        <v>0</v>
      </c>
      <c r="J60" s="219">
        <v>0</v>
      </c>
      <c r="K60" s="579"/>
      <c r="O60" s="219"/>
      <c r="P60" s="219"/>
      <c r="Q60" s="219"/>
      <c r="R60" s="132" t="s">
        <v>133</v>
      </c>
      <c r="S60" s="536"/>
      <c r="T60" s="536"/>
      <c r="U60" s="536"/>
      <c r="V60" s="536">
        <f t="shared" si="11"/>
        <v>0</v>
      </c>
      <c r="W60" s="536">
        <f t="shared" si="12"/>
        <v>0</v>
      </c>
      <c r="X60" s="536">
        <f t="shared" si="13"/>
        <v>0</v>
      </c>
      <c r="Y60" s="536"/>
      <c r="Z60" s="536"/>
      <c r="AA60" s="536"/>
      <c r="AB60" s="536"/>
      <c r="AC60" s="536"/>
      <c r="AD60" s="536"/>
    </row>
    <row r="61" spans="1:31" ht="24" hidden="1" customHeight="1" x14ac:dyDescent="0.25">
      <c r="A61" s="131" t="s">
        <v>39</v>
      </c>
      <c r="B61" s="508">
        <v>629</v>
      </c>
      <c r="C61" s="508">
        <v>442</v>
      </c>
      <c r="D61" s="508">
        <f t="shared" si="31"/>
        <v>1071</v>
      </c>
      <c r="E61" s="219">
        <v>0</v>
      </c>
      <c r="F61" s="219">
        <v>0</v>
      </c>
      <c r="G61" s="219">
        <f t="shared" si="32"/>
        <v>0</v>
      </c>
      <c r="H61" s="219">
        <v>0</v>
      </c>
      <c r="I61" s="219">
        <v>0</v>
      </c>
      <c r="J61" s="219">
        <v>0</v>
      </c>
      <c r="K61" s="579"/>
      <c r="O61" s="219"/>
      <c r="P61" s="219"/>
      <c r="Q61" s="219"/>
      <c r="R61" s="132" t="s">
        <v>134</v>
      </c>
      <c r="S61" s="536"/>
      <c r="T61" s="536"/>
      <c r="U61" s="536"/>
      <c r="V61" s="536">
        <f t="shared" si="11"/>
        <v>0</v>
      </c>
      <c r="W61" s="536">
        <f t="shared" si="12"/>
        <v>0</v>
      </c>
      <c r="X61" s="536">
        <f t="shared" si="13"/>
        <v>0</v>
      </c>
      <c r="Y61" s="536"/>
      <c r="Z61" s="536"/>
      <c r="AA61" s="536"/>
      <c r="AB61" s="536"/>
      <c r="AC61" s="536"/>
      <c r="AD61" s="536"/>
    </row>
    <row r="62" spans="1:31" ht="30" hidden="1" customHeight="1" x14ac:dyDescent="0.25">
      <c r="A62" s="131" t="s">
        <v>40</v>
      </c>
      <c r="B62" s="219">
        <v>547</v>
      </c>
      <c r="C62" s="219">
        <v>410</v>
      </c>
      <c r="D62" s="219">
        <f t="shared" si="31"/>
        <v>957</v>
      </c>
      <c r="E62" s="219">
        <v>0</v>
      </c>
      <c r="F62" s="219">
        <v>0</v>
      </c>
      <c r="G62" s="219">
        <f t="shared" si="32"/>
        <v>0</v>
      </c>
      <c r="H62" s="219">
        <v>0</v>
      </c>
      <c r="I62" s="219">
        <v>0</v>
      </c>
      <c r="J62" s="219">
        <v>0</v>
      </c>
      <c r="K62" s="579"/>
      <c r="O62" s="219"/>
      <c r="P62" s="219"/>
      <c r="Q62" s="219"/>
      <c r="R62" s="132" t="s">
        <v>135</v>
      </c>
      <c r="S62" s="536"/>
      <c r="T62" s="536"/>
      <c r="U62" s="536"/>
      <c r="V62" s="536">
        <f t="shared" si="11"/>
        <v>0</v>
      </c>
      <c r="W62" s="536">
        <f t="shared" si="12"/>
        <v>0</v>
      </c>
      <c r="X62" s="536">
        <f t="shared" si="13"/>
        <v>0</v>
      </c>
      <c r="Y62" s="536"/>
      <c r="Z62" s="536"/>
      <c r="AA62" s="536"/>
      <c r="AB62" s="536"/>
      <c r="AC62" s="536"/>
      <c r="AD62" s="536"/>
    </row>
    <row r="63" spans="1:31" ht="30" hidden="1" customHeight="1" thickBot="1" x14ac:dyDescent="0.3">
      <c r="A63" s="255" t="s">
        <v>41</v>
      </c>
      <c r="B63" s="255">
        <v>510</v>
      </c>
      <c r="C63" s="255">
        <v>279</v>
      </c>
      <c r="D63" s="255">
        <f t="shared" si="31"/>
        <v>789</v>
      </c>
      <c r="E63" s="255">
        <v>0</v>
      </c>
      <c r="F63" s="255">
        <v>0</v>
      </c>
      <c r="G63" s="255">
        <f t="shared" si="32"/>
        <v>0</v>
      </c>
      <c r="H63" s="507">
        <v>0</v>
      </c>
      <c r="I63" s="507">
        <v>0</v>
      </c>
      <c r="J63" s="507">
        <v>0</v>
      </c>
      <c r="K63" s="579"/>
      <c r="O63" s="255"/>
      <c r="P63" s="255"/>
      <c r="Q63" s="255"/>
      <c r="R63" s="431" t="s">
        <v>136</v>
      </c>
      <c r="S63" s="536"/>
      <c r="T63" s="536"/>
      <c r="U63" s="536"/>
      <c r="V63" s="536">
        <f t="shared" si="11"/>
        <v>0</v>
      </c>
      <c r="W63" s="536">
        <f t="shared" si="12"/>
        <v>0</v>
      </c>
      <c r="X63" s="536">
        <f t="shared" si="13"/>
        <v>0</v>
      </c>
      <c r="Y63" s="536"/>
      <c r="Z63" s="536"/>
      <c r="AA63" s="536"/>
      <c r="AB63" s="536"/>
      <c r="AC63" s="536"/>
      <c r="AD63" s="536"/>
      <c r="AE63" s="536"/>
    </row>
    <row r="64" spans="1:31" ht="18" hidden="1" customHeight="1" thickTop="1" x14ac:dyDescent="0.25">
      <c r="A64" s="256"/>
      <c r="B64" s="256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63"/>
      <c r="S64" s="263"/>
      <c r="T64" s="263"/>
      <c r="U64" s="263"/>
      <c r="V64" s="536">
        <f t="shared" si="11"/>
        <v>0</v>
      </c>
      <c r="W64" s="536">
        <f t="shared" si="12"/>
        <v>0</v>
      </c>
      <c r="X64" s="536">
        <f t="shared" si="13"/>
        <v>0</v>
      </c>
      <c r="Y64" s="263"/>
      <c r="Z64" s="263"/>
      <c r="AA64" s="263"/>
      <c r="AB64" s="263"/>
      <c r="AC64" s="263"/>
      <c r="AD64" s="263"/>
      <c r="AE64" s="263"/>
    </row>
    <row r="65" spans="1:31" ht="18" hidden="1" customHeight="1" x14ac:dyDescent="0.25">
      <c r="A65" s="256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63"/>
      <c r="S65" s="263"/>
      <c r="T65" s="263"/>
      <c r="U65" s="263"/>
      <c r="V65" s="536">
        <f t="shared" si="11"/>
        <v>0</v>
      </c>
      <c r="W65" s="536">
        <f t="shared" si="12"/>
        <v>0</v>
      </c>
      <c r="X65" s="536">
        <f t="shared" si="13"/>
        <v>0</v>
      </c>
      <c r="Y65" s="263"/>
      <c r="Z65" s="263"/>
      <c r="AA65" s="263"/>
      <c r="AB65" s="263"/>
      <c r="AC65" s="263"/>
      <c r="AD65" s="263"/>
      <c r="AE65" s="263"/>
    </row>
    <row r="66" spans="1:31" ht="18" hidden="1" customHeight="1" x14ac:dyDescent="0.25">
      <c r="A66" s="256"/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63"/>
      <c r="S66" s="263"/>
      <c r="T66" s="263"/>
      <c r="U66" s="263"/>
      <c r="V66" s="536">
        <f t="shared" ref="V66:V94" si="33">SUM(O66,L66)</f>
        <v>0</v>
      </c>
      <c r="W66" s="536">
        <f t="shared" ref="W66:W94" si="34">SUM(P66,M66)</f>
        <v>0</v>
      </c>
      <c r="X66" s="536">
        <f t="shared" ref="X66:X94" si="35">SUM(Q66,N66)</f>
        <v>0</v>
      </c>
      <c r="Y66" s="263"/>
      <c r="Z66" s="263"/>
      <c r="AA66" s="263"/>
      <c r="AB66" s="263"/>
      <c r="AC66" s="263"/>
      <c r="AD66" s="263"/>
      <c r="AE66" s="263"/>
    </row>
    <row r="67" spans="1:31" ht="18" hidden="1" customHeight="1" x14ac:dyDescent="0.25">
      <c r="A67" s="256"/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63"/>
      <c r="S67" s="263"/>
      <c r="T67" s="263"/>
      <c r="U67" s="263"/>
      <c r="V67" s="536">
        <f t="shared" si="33"/>
        <v>0</v>
      </c>
      <c r="W67" s="536">
        <f t="shared" si="34"/>
        <v>0</v>
      </c>
      <c r="X67" s="536">
        <f t="shared" si="35"/>
        <v>0</v>
      </c>
      <c r="Y67" s="263"/>
      <c r="Z67" s="263"/>
      <c r="AA67" s="263"/>
      <c r="AB67" s="263"/>
      <c r="AC67" s="263"/>
      <c r="AD67" s="263"/>
      <c r="AE67" s="263"/>
    </row>
    <row r="68" spans="1:31" ht="18" hidden="1" customHeight="1" thickBot="1" x14ac:dyDescent="0.3">
      <c r="A68" s="260" t="s">
        <v>122</v>
      </c>
      <c r="B68" s="623"/>
      <c r="C68" s="623"/>
      <c r="D68" s="623"/>
      <c r="E68" s="623"/>
      <c r="F68" s="623"/>
      <c r="G68" s="623"/>
      <c r="H68" s="623"/>
      <c r="I68" s="623"/>
      <c r="J68" s="623"/>
      <c r="K68" s="623"/>
      <c r="L68" s="623"/>
      <c r="M68" s="623"/>
      <c r="N68" s="623"/>
      <c r="O68" s="572"/>
      <c r="P68" s="572"/>
      <c r="Q68" s="572"/>
      <c r="R68" s="462" t="s">
        <v>430</v>
      </c>
      <c r="S68" s="538"/>
      <c r="T68" s="538"/>
      <c r="U68" s="538"/>
      <c r="V68" s="536">
        <f t="shared" si="33"/>
        <v>0</v>
      </c>
      <c r="W68" s="536">
        <f t="shared" si="34"/>
        <v>0</v>
      </c>
      <c r="X68" s="536">
        <f t="shared" si="35"/>
        <v>0</v>
      </c>
      <c r="Y68" s="538"/>
      <c r="Z68" s="538"/>
      <c r="AA68" s="538"/>
      <c r="AB68" s="538"/>
      <c r="AC68" s="538"/>
      <c r="AD68" s="538"/>
      <c r="AE68" s="538"/>
    </row>
    <row r="69" spans="1:31" ht="18.75" hidden="1" customHeight="1" thickTop="1" x14ac:dyDescent="0.25">
      <c r="A69" s="624" t="s">
        <v>46</v>
      </c>
      <c r="B69" s="624" t="s">
        <v>6</v>
      </c>
      <c r="C69" s="624"/>
      <c r="D69" s="624"/>
      <c r="E69" s="624" t="s">
        <v>7</v>
      </c>
      <c r="F69" s="624"/>
      <c r="G69" s="624"/>
      <c r="H69" s="624" t="s">
        <v>247</v>
      </c>
      <c r="I69" s="624"/>
      <c r="J69" s="624"/>
      <c r="K69" s="569"/>
      <c r="L69" s="624" t="s">
        <v>236</v>
      </c>
      <c r="M69" s="624"/>
      <c r="N69" s="624"/>
      <c r="O69" s="569"/>
      <c r="P69" s="569"/>
      <c r="Q69" s="569"/>
      <c r="R69" s="619" t="s">
        <v>127</v>
      </c>
      <c r="S69" s="571"/>
      <c r="T69" s="571"/>
      <c r="U69" s="571"/>
      <c r="V69" s="536">
        <f t="shared" si="33"/>
        <v>0</v>
      </c>
      <c r="W69" s="536">
        <f t="shared" si="34"/>
        <v>0</v>
      </c>
      <c r="X69" s="536">
        <f t="shared" si="35"/>
        <v>0</v>
      </c>
      <c r="Y69" s="571"/>
      <c r="Z69" s="571"/>
      <c r="AA69" s="571"/>
      <c r="AB69" s="571"/>
      <c r="AC69" s="571"/>
      <c r="AD69" s="571"/>
      <c r="AE69" s="571"/>
    </row>
    <row r="70" spans="1:31" ht="23.25" hidden="1" customHeight="1" x14ac:dyDescent="0.25">
      <c r="A70" s="622"/>
      <c r="B70" s="622" t="s">
        <v>448</v>
      </c>
      <c r="C70" s="622"/>
      <c r="D70" s="622"/>
      <c r="E70" s="622" t="s">
        <v>128</v>
      </c>
      <c r="F70" s="622"/>
      <c r="G70" s="622"/>
      <c r="H70" s="622" t="s">
        <v>433</v>
      </c>
      <c r="I70" s="622"/>
      <c r="J70" s="622"/>
      <c r="K70" s="570"/>
      <c r="L70" s="622" t="s">
        <v>129</v>
      </c>
      <c r="M70" s="622"/>
      <c r="N70" s="622"/>
      <c r="O70" s="570"/>
      <c r="P70" s="570"/>
      <c r="Q70" s="570"/>
      <c r="R70" s="620"/>
      <c r="S70" s="571"/>
      <c r="T70" s="571"/>
      <c r="U70" s="571"/>
      <c r="V70" s="536">
        <f t="shared" si="33"/>
        <v>0</v>
      </c>
      <c r="W70" s="536">
        <f t="shared" si="34"/>
        <v>0</v>
      </c>
      <c r="X70" s="536">
        <f t="shared" si="35"/>
        <v>0</v>
      </c>
      <c r="Y70" s="571"/>
      <c r="Z70" s="571"/>
      <c r="AA70" s="571"/>
      <c r="AB70" s="571"/>
      <c r="AC70" s="571"/>
      <c r="AD70" s="571"/>
      <c r="AE70" s="571"/>
    </row>
    <row r="71" spans="1:31" ht="21.75" hidden="1" customHeight="1" x14ac:dyDescent="0.25">
      <c r="A71" s="622"/>
      <c r="B71" s="402" t="s">
        <v>237</v>
      </c>
      <c r="C71" s="164" t="s">
        <v>270</v>
      </c>
      <c r="D71" s="402" t="s">
        <v>243</v>
      </c>
      <c r="E71" s="402" t="s">
        <v>237</v>
      </c>
      <c r="F71" s="164" t="s">
        <v>270</v>
      </c>
      <c r="G71" s="402" t="s">
        <v>243</v>
      </c>
      <c r="H71" s="402" t="s">
        <v>237</v>
      </c>
      <c r="I71" s="164" t="s">
        <v>270</v>
      </c>
      <c r="J71" s="402" t="s">
        <v>243</v>
      </c>
      <c r="K71" s="402"/>
      <c r="L71" s="402" t="s">
        <v>237</v>
      </c>
      <c r="M71" s="164" t="s">
        <v>270</v>
      </c>
      <c r="N71" s="402" t="s">
        <v>243</v>
      </c>
      <c r="O71" s="402"/>
      <c r="P71" s="402"/>
      <c r="Q71" s="402"/>
      <c r="R71" s="620"/>
      <c r="S71" s="571"/>
      <c r="T71" s="571"/>
      <c r="U71" s="571"/>
      <c r="V71" s="536">
        <f t="shared" si="33"/>
        <v>0</v>
      </c>
      <c r="W71" s="536">
        <f t="shared" si="34"/>
        <v>0</v>
      </c>
      <c r="X71" s="536">
        <f t="shared" si="35"/>
        <v>0</v>
      </c>
      <c r="Y71" s="571"/>
      <c r="Z71" s="571"/>
      <c r="AA71" s="571"/>
      <c r="AB71" s="571"/>
      <c r="AC71" s="571"/>
      <c r="AD71" s="571"/>
      <c r="AE71" s="571"/>
    </row>
    <row r="72" spans="1:31" ht="15.75" hidden="1" customHeight="1" thickBot="1" x14ac:dyDescent="0.3">
      <c r="A72" s="625"/>
      <c r="B72" s="320" t="s">
        <v>240</v>
      </c>
      <c r="C72" s="320" t="s">
        <v>241</v>
      </c>
      <c r="D72" s="320" t="s">
        <v>242</v>
      </c>
      <c r="E72" s="320" t="s">
        <v>240</v>
      </c>
      <c r="F72" s="320" t="s">
        <v>241</v>
      </c>
      <c r="G72" s="320" t="s">
        <v>242</v>
      </c>
      <c r="H72" s="320" t="s">
        <v>240</v>
      </c>
      <c r="I72" s="320" t="s">
        <v>241</v>
      </c>
      <c r="J72" s="320" t="s">
        <v>242</v>
      </c>
      <c r="K72" s="320"/>
      <c r="L72" s="320" t="s">
        <v>240</v>
      </c>
      <c r="M72" s="320" t="s">
        <v>241</v>
      </c>
      <c r="N72" s="320" t="s">
        <v>242</v>
      </c>
      <c r="O72" s="320"/>
      <c r="P72" s="320"/>
      <c r="Q72" s="320"/>
      <c r="R72" s="621"/>
      <c r="S72" s="571"/>
      <c r="T72" s="571"/>
      <c r="U72" s="571"/>
      <c r="V72" s="536">
        <f t="shared" si="33"/>
        <v>0</v>
      </c>
      <c r="W72" s="536">
        <f t="shared" si="34"/>
        <v>0</v>
      </c>
      <c r="X72" s="536">
        <f t="shared" si="35"/>
        <v>0</v>
      </c>
      <c r="Y72" s="571"/>
      <c r="Z72" s="571"/>
      <c r="AA72" s="571"/>
      <c r="AB72" s="571"/>
      <c r="AC72" s="571"/>
      <c r="AD72" s="571"/>
      <c r="AE72" s="571"/>
    </row>
    <row r="73" spans="1:31" ht="27" hidden="1" customHeight="1" x14ac:dyDescent="0.25">
      <c r="A73" s="131" t="s">
        <v>531</v>
      </c>
      <c r="B73" s="510">
        <v>225</v>
      </c>
      <c r="C73" s="510">
        <v>185</v>
      </c>
      <c r="D73" s="510">
        <f>SUM(C73+B73)</f>
        <v>410</v>
      </c>
      <c r="E73" s="220">
        <v>0</v>
      </c>
      <c r="F73" s="220">
        <v>0</v>
      </c>
      <c r="G73" s="220">
        <f>SUM(E73:F73)</f>
        <v>0</v>
      </c>
      <c r="H73" s="220">
        <v>0</v>
      </c>
      <c r="I73" s="220">
        <v>0</v>
      </c>
      <c r="J73" s="220">
        <f>SUM(I73+H73)</f>
        <v>0</v>
      </c>
      <c r="K73" s="257"/>
      <c r="O73" s="220"/>
      <c r="P73" s="220"/>
      <c r="Q73" s="220"/>
      <c r="R73" s="132" t="s">
        <v>467</v>
      </c>
      <c r="S73" s="536"/>
      <c r="T73" s="536"/>
      <c r="U73" s="536"/>
      <c r="V73" s="536">
        <f t="shared" si="33"/>
        <v>0</v>
      </c>
      <c r="W73" s="536">
        <f t="shared" si="34"/>
        <v>0</v>
      </c>
      <c r="X73" s="536">
        <f t="shared" si="35"/>
        <v>0</v>
      </c>
      <c r="Y73" s="536"/>
      <c r="Z73" s="536"/>
      <c r="AA73" s="536"/>
      <c r="AB73" s="536"/>
      <c r="AC73" s="536"/>
      <c r="AD73" s="536"/>
      <c r="AE73" s="536"/>
    </row>
    <row r="74" spans="1:31" ht="27" hidden="1" customHeight="1" x14ac:dyDescent="0.25">
      <c r="A74" s="131" t="s">
        <v>10</v>
      </c>
      <c r="B74" s="508">
        <v>1333</v>
      </c>
      <c r="C74" s="508">
        <v>640</v>
      </c>
      <c r="D74" s="508">
        <f t="shared" ref="D74:D84" si="36">SUM(C74+B74)</f>
        <v>1973</v>
      </c>
      <c r="E74" s="219">
        <v>0</v>
      </c>
      <c r="F74" s="219">
        <v>0</v>
      </c>
      <c r="G74" s="219">
        <f t="shared" ref="G74:G85" si="37">SUM(E74:F74)</f>
        <v>0</v>
      </c>
      <c r="H74" s="219">
        <v>0</v>
      </c>
      <c r="I74" s="219">
        <v>0</v>
      </c>
      <c r="J74" s="219">
        <f t="shared" ref="J74:J84" si="38">SUM(I74+H74)</f>
        <v>0</v>
      </c>
      <c r="K74" s="579"/>
      <c r="O74" s="219"/>
      <c r="P74" s="219"/>
      <c r="Q74" s="219"/>
      <c r="R74" s="132" t="s">
        <v>137</v>
      </c>
      <c r="S74" s="536"/>
      <c r="T74" s="536"/>
      <c r="U74" s="536"/>
      <c r="V74" s="536">
        <f t="shared" si="33"/>
        <v>0</v>
      </c>
      <c r="W74" s="536">
        <f t="shared" si="34"/>
        <v>0</v>
      </c>
      <c r="X74" s="536">
        <f t="shared" si="35"/>
        <v>0</v>
      </c>
      <c r="Y74" s="536"/>
      <c r="Z74" s="536"/>
      <c r="AA74" s="536"/>
      <c r="AB74" s="536"/>
      <c r="AC74" s="536"/>
      <c r="AD74" s="536"/>
      <c r="AE74" s="536"/>
    </row>
    <row r="75" spans="1:31" ht="27" hidden="1" customHeight="1" x14ac:dyDescent="0.25">
      <c r="A75" s="131" t="s">
        <v>42</v>
      </c>
      <c r="B75" s="508">
        <v>565</v>
      </c>
      <c r="C75" s="508">
        <v>247</v>
      </c>
      <c r="D75" s="508">
        <f t="shared" si="36"/>
        <v>812</v>
      </c>
      <c r="E75" s="219">
        <v>0</v>
      </c>
      <c r="F75" s="219">
        <v>0</v>
      </c>
      <c r="G75" s="219">
        <f t="shared" si="37"/>
        <v>0</v>
      </c>
      <c r="H75" s="219">
        <v>0</v>
      </c>
      <c r="I75" s="219">
        <v>0</v>
      </c>
      <c r="J75" s="219">
        <f t="shared" si="38"/>
        <v>0</v>
      </c>
      <c r="K75" s="579"/>
      <c r="O75" s="219"/>
      <c r="P75" s="219"/>
      <c r="Q75" s="219"/>
      <c r="R75" s="132" t="s">
        <v>138</v>
      </c>
      <c r="S75" s="536"/>
      <c r="T75" s="536"/>
      <c r="U75" s="536"/>
      <c r="V75" s="536">
        <f t="shared" si="33"/>
        <v>0</v>
      </c>
      <c r="W75" s="536">
        <f t="shared" si="34"/>
        <v>0</v>
      </c>
      <c r="X75" s="536">
        <f t="shared" si="35"/>
        <v>0</v>
      </c>
      <c r="Y75" s="536"/>
      <c r="Z75" s="536"/>
      <c r="AA75" s="536"/>
      <c r="AB75" s="536"/>
      <c r="AC75" s="536"/>
      <c r="AD75" s="536"/>
      <c r="AE75" s="536"/>
    </row>
    <row r="76" spans="1:31" ht="27" hidden="1" customHeight="1" x14ac:dyDescent="0.25">
      <c r="A76" s="131" t="s">
        <v>0</v>
      </c>
      <c r="B76" s="508">
        <v>274</v>
      </c>
      <c r="C76" s="508">
        <v>346</v>
      </c>
      <c r="D76" s="508">
        <f t="shared" si="36"/>
        <v>620</v>
      </c>
      <c r="E76" s="219">
        <v>0</v>
      </c>
      <c r="F76" s="219">
        <v>0</v>
      </c>
      <c r="G76" s="219">
        <f t="shared" si="37"/>
        <v>0</v>
      </c>
      <c r="H76" s="219">
        <v>0</v>
      </c>
      <c r="I76" s="219">
        <v>0</v>
      </c>
      <c r="J76" s="219">
        <f t="shared" si="38"/>
        <v>0</v>
      </c>
      <c r="K76" s="579"/>
      <c r="O76" s="219"/>
      <c r="P76" s="219"/>
      <c r="Q76" s="219"/>
      <c r="R76" s="132" t="s">
        <v>139</v>
      </c>
      <c r="S76" s="536"/>
      <c r="T76" s="536"/>
      <c r="U76" s="536"/>
      <c r="V76" s="536">
        <f t="shared" si="33"/>
        <v>0</v>
      </c>
      <c r="W76" s="536">
        <f t="shared" si="34"/>
        <v>0</v>
      </c>
      <c r="X76" s="536">
        <f t="shared" si="35"/>
        <v>0</v>
      </c>
      <c r="Y76" s="536"/>
      <c r="Z76" s="536"/>
      <c r="AA76" s="536"/>
      <c r="AB76" s="536"/>
      <c r="AC76" s="536"/>
      <c r="AD76" s="536"/>
      <c r="AE76" s="536"/>
    </row>
    <row r="77" spans="1:31" ht="27" hidden="1" customHeight="1" x14ac:dyDescent="0.25">
      <c r="A77" s="131" t="s">
        <v>1</v>
      </c>
      <c r="B77" s="508">
        <v>324</v>
      </c>
      <c r="C77" s="508">
        <v>155</v>
      </c>
      <c r="D77" s="508">
        <f t="shared" si="36"/>
        <v>479</v>
      </c>
      <c r="E77" s="219">
        <v>0</v>
      </c>
      <c r="F77" s="219">
        <v>0</v>
      </c>
      <c r="G77" s="219">
        <f t="shared" si="37"/>
        <v>0</v>
      </c>
      <c r="H77" s="219">
        <v>0</v>
      </c>
      <c r="I77" s="219">
        <v>0</v>
      </c>
      <c r="J77" s="219">
        <f t="shared" si="38"/>
        <v>0</v>
      </c>
      <c r="K77" s="579"/>
      <c r="O77" s="219"/>
      <c r="P77" s="219"/>
      <c r="Q77" s="219"/>
      <c r="R77" s="132" t="s">
        <v>140</v>
      </c>
      <c r="S77" s="536"/>
      <c r="T77" s="536"/>
      <c r="U77" s="536"/>
      <c r="V77" s="536">
        <f t="shared" si="33"/>
        <v>0</v>
      </c>
      <c r="W77" s="536">
        <f t="shared" si="34"/>
        <v>0</v>
      </c>
      <c r="X77" s="536">
        <f t="shared" si="35"/>
        <v>0</v>
      </c>
      <c r="Y77" s="536"/>
      <c r="Z77" s="536"/>
      <c r="AA77" s="536"/>
      <c r="AB77" s="536"/>
      <c r="AC77" s="536"/>
      <c r="AD77" s="536"/>
      <c r="AE77" s="536"/>
    </row>
    <row r="78" spans="1:31" ht="27" hidden="1" customHeight="1" x14ac:dyDescent="0.25">
      <c r="A78" s="131"/>
      <c r="B78" s="508">
        <f>SUM(B73:B77,B48:B63)</f>
        <v>10967</v>
      </c>
      <c r="C78" s="508">
        <f t="shared" ref="C78:J78" si="39">SUM(C73:C77,C48:C63)</f>
        <v>7246</v>
      </c>
      <c r="D78" s="508">
        <f t="shared" si="39"/>
        <v>18213</v>
      </c>
      <c r="E78" s="508">
        <f t="shared" si="39"/>
        <v>0</v>
      </c>
      <c r="F78" s="508">
        <f t="shared" si="39"/>
        <v>2</v>
      </c>
      <c r="G78" s="508">
        <f t="shared" si="39"/>
        <v>2</v>
      </c>
      <c r="H78" s="508">
        <f t="shared" si="39"/>
        <v>0</v>
      </c>
      <c r="I78" s="508">
        <f t="shared" si="39"/>
        <v>0</v>
      </c>
      <c r="J78" s="508">
        <f t="shared" si="39"/>
        <v>0</v>
      </c>
      <c r="K78" s="508"/>
      <c r="L78" s="508">
        <f>SUM(O23:O27,L48:L63)</f>
        <v>2721</v>
      </c>
      <c r="M78" s="508">
        <f>SUM(P23:P27,M48:M63)</f>
        <v>1573</v>
      </c>
      <c r="N78" s="508">
        <f>SUM(Q23:Q27,N48:N63)</f>
        <v>4294</v>
      </c>
      <c r="O78" s="508"/>
      <c r="P78" s="508"/>
      <c r="Q78" s="508"/>
      <c r="R78" s="132"/>
      <c r="S78" s="536"/>
      <c r="T78" s="536"/>
      <c r="U78" s="536"/>
      <c r="V78" s="536">
        <f t="shared" si="33"/>
        <v>2721</v>
      </c>
      <c r="W78" s="536">
        <f t="shared" si="34"/>
        <v>1573</v>
      </c>
      <c r="X78" s="536">
        <f t="shared" si="35"/>
        <v>4294</v>
      </c>
      <c r="Y78" s="536"/>
      <c r="Z78" s="536"/>
      <c r="AA78" s="536"/>
      <c r="AB78" s="536"/>
      <c r="AC78" s="536"/>
      <c r="AD78" s="536"/>
      <c r="AE78" s="536"/>
    </row>
    <row r="79" spans="1:31" ht="27" hidden="1" customHeight="1" x14ac:dyDescent="0.25">
      <c r="A79" s="131"/>
      <c r="B79" s="508" t="e">
        <f>SUM(B78,#REF!)</f>
        <v>#REF!</v>
      </c>
      <c r="C79" s="508" t="e">
        <f>SUM(C78,#REF!)</f>
        <v>#REF!</v>
      </c>
      <c r="D79" s="508" t="e">
        <f>SUM(D78,#REF!)</f>
        <v>#REF!</v>
      </c>
      <c r="E79" s="508" t="e">
        <f>SUM(E78,#REF!)</f>
        <v>#REF!</v>
      </c>
      <c r="F79" s="508" t="e">
        <f>SUM(F78,#REF!)</f>
        <v>#REF!</v>
      </c>
      <c r="G79" s="508" t="e">
        <f>SUM(G78,#REF!)</f>
        <v>#REF!</v>
      </c>
      <c r="H79" s="508" t="e">
        <f>SUM(H78,#REF!)</f>
        <v>#REF!</v>
      </c>
      <c r="I79" s="508" t="e">
        <f>SUM(I78,#REF!)</f>
        <v>#REF!</v>
      </c>
      <c r="J79" s="508" t="e">
        <f>SUM(J78,#REF!)</f>
        <v>#REF!</v>
      </c>
      <c r="K79" s="508"/>
      <c r="L79" s="508" t="e">
        <f>SUM(L78,#REF!)</f>
        <v>#REF!</v>
      </c>
      <c r="M79" s="508" t="e">
        <f>SUM(M78,#REF!)</f>
        <v>#REF!</v>
      </c>
      <c r="N79" s="508" t="e">
        <f>SUM(N78,#REF!)</f>
        <v>#REF!</v>
      </c>
      <c r="O79" s="508"/>
      <c r="P79" s="508"/>
      <c r="Q79" s="508"/>
      <c r="R79" s="132"/>
      <c r="S79" s="536"/>
      <c r="T79" s="536"/>
      <c r="U79" s="536"/>
      <c r="V79" s="536" t="e">
        <f t="shared" si="33"/>
        <v>#REF!</v>
      </c>
      <c r="W79" s="536" t="e">
        <f t="shared" si="34"/>
        <v>#REF!</v>
      </c>
      <c r="X79" s="536" t="e">
        <f t="shared" si="35"/>
        <v>#REF!</v>
      </c>
      <c r="Y79" s="536"/>
      <c r="Z79" s="536"/>
      <c r="AA79" s="536"/>
      <c r="AB79" s="536"/>
      <c r="AC79" s="536"/>
      <c r="AD79" s="536"/>
      <c r="AE79" s="536"/>
    </row>
    <row r="80" spans="1:31" ht="36" hidden="1" customHeight="1" x14ac:dyDescent="0.25">
      <c r="A80" s="131" t="s">
        <v>265</v>
      </c>
      <c r="B80" s="508">
        <v>811</v>
      </c>
      <c r="C80" s="508">
        <v>223</v>
      </c>
      <c r="D80" s="508">
        <f t="shared" si="36"/>
        <v>1034</v>
      </c>
      <c r="E80" s="219">
        <v>0</v>
      </c>
      <c r="F80" s="219">
        <v>0</v>
      </c>
      <c r="G80" s="219">
        <f t="shared" si="37"/>
        <v>0</v>
      </c>
      <c r="H80" s="219">
        <v>0</v>
      </c>
      <c r="I80" s="219">
        <v>0</v>
      </c>
      <c r="J80" s="219">
        <f t="shared" si="38"/>
        <v>0</v>
      </c>
      <c r="K80" s="579"/>
      <c r="O80" s="219"/>
      <c r="P80" s="219"/>
      <c r="Q80" s="219"/>
      <c r="R80" s="511" t="s">
        <v>434</v>
      </c>
      <c r="S80" s="539"/>
      <c r="T80" s="539"/>
      <c r="U80" s="539"/>
      <c r="V80" s="536">
        <f t="shared" si="33"/>
        <v>0</v>
      </c>
      <c r="W80" s="536">
        <f t="shared" si="34"/>
        <v>0</v>
      </c>
      <c r="X80" s="536">
        <f t="shared" si="35"/>
        <v>0</v>
      </c>
      <c r="Y80" s="539"/>
      <c r="Z80" s="539"/>
      <c r="AA80" s="539"/>
      <c r="AB80" s="539"/>
      <c r="AC80" s="539"/>
      <c r="AD80" s="539"/>
      <c r="AE80" s="539"/>
    </row>
    <row r="81" spans="1:31" ht="40.5" hidden="1" customHeight="1" x14ac:dyDescent="0.25">
      <c r="A81" s="131" t="s">
        <v>257</v>
      </c>
      <c r="B81" s="508">
        <v>1572</v>
      </c>
      <c r="C81" s="508">
        <v>891</v>
      </c>
      <c r="D81" s="508">
        <f t="shared" si="36"/>
        <v>2463</v>
      </c>
      <c r="E81" s="219">
        <v>0</v>
      </c>
      <c r="F81" s="219">
        <v>0</v>
      </c>
      <c r="G81" s="219">
        <f t="shared" si="37"/>
        <v>0</v>
      </c>
      <c r="H81" s="219">
        <v>0</v>
      </c>
      <c r="I81" s="219">
        <v>0</v>
      </c>
      <c r="J81" s="219">
        <f t="shared" si="38"/>
        <v>0</v>
      </c>
      <c r="K81" s="579"/>
      <c r="O81" s="219"/>
      <c r="P81" s="219"/>
      <c r="Q81" s="219"/>
      <c r="R81" s="511" t="s">
        <v>435</v>
      </c>
      <c r="S81" s="539"/>
      <c r="T81" s="539"/>
      <c r="U81" s="539"/>
      <c r="V81" s="536">
        <f t="shared" si="33"/>
        <v>0</v>
      </c>
      <c r="W81" s="536">
        <f t="shared" si="34"/>
        <v>0</v>
      </c>
      <c r="X81" s="536">
        <f t="shared" si="35"/>
        <v>0</v>
      </c>
      <c r="Y81" s="539"/>
      <c r="Z81" s="539"/>
      <c r="AA81" s="539"/>
      <c r="AB81" s="539"/>
      <c r="AC81" s="539"/>
      <c r="AD81" s="539"/>
      <c r="AE81" s="539"/>
    </row>
    <row r="82" spans="1:31" ht="33" hidden="1" customHeight="1" x14ac:dyDescent="0.25">
      <c r="A82" s="131" t="s">
        <v>255</v>
      </c>
      <c r="B82" s="508">
        <v>471</v>
      </c>
      <c r="C82" s="508">
        <v>235</v>
      </c>
      <c r="D82" s="508">
        <f t="shared" si="36"/>
        <v>706</v>
      </c>
      <c r="E82" s="219">
        <v>0</v>
      </c>
      <c r="F82" s="219">
        <v>0</v>
      </c>
      <c r="G82" s="219">
        <f t="shared" si="37"/>
        <v>0</v>
      </c>
      <c r="H82" s="219">
        <v>0</v>
      </c>
      <c r="I82" s="219">
        <v>0</v>
      </c>
      <c r="J82" s="219">
        <f t="shared" si="38"/>
        <v>0</v>
      </c>
      <c r="K82" s="579"/>
      <c r="O82" s="219"/>
      <c r="P82" s="219"/>
      <c r="Q82" s="219"/>
      <c r="R82" s="511" t="s">
        <v>436</v>
      </c>
      <c r="S82" s="539"/>
      <c r="T82" s="539"/>
      <c r="U82" s="539"/>
      <c r="V82" s="536">
        <f t="shared" si="33"/>
        <v>0</v>
      </c>
      <c r="W82" s="536">
        <f t="shared" si="34"/>
        <v>0</v>
      </c>
      <c r="X82" s="536">
        <f t="shared" si="35"/>
        <v>0</v>
      </c>
      <c r="Y82" s="539"/>
      <c r="Z82" s="539"/>
      <c r="AA82" s="539"/>
      <c r="AB82" s="539"/>
      <c r="AC82" s="539"/>
      <c r="AD82" s="539"/>
      <c r="AE82" s="539"/>
    </row>
    <row r="83" spans="1:31" ht="36" hidden="1" customHeight="1" x14ac:dyDescent="0.25">
      <c r="A83" s="131" t="s">
        <v>266</v>
      </c>
      <c r="B83" s="508">
        <v>621</v>
      </c>
      <c r="C83" s="508">
        <v>212</v>
      </c>
      <c r="D83" s="508">
        <f t="shared" si="36"/>
        <v>833</v>
      </c>
      <c r="E83" s="219">
        <v>0</v>
      </c>
      <c r="F83" s="219">
        <v>0</v>
      </c>
      <c r="G83" s="219">
        <f t="shared" si="37"/>
        <v>0</v>
      </c>
      <c r="H83" s="219">
        <v>0</v>
      </c>
      <c r="I83" s="219">
        <v>0</v>
      </c>
      <c r="J83" s="219">
        <f t="shared" si="38"/>
        <v>0</v>
      </c>
      <c r="K83" s="579"/>
      <c r="O83" s="219"/>
      <c r="P83" s="219"/>
      <c r="Q83" s="219"/>
      <c r="R83" s="511" t="s">
        <v>437</v>
      </c>
      <c r="S83" s="539"/>
      <c r="T83" s="539"/>
      <c r="U83" s="539"/>
      <c r="V83" s="536">
        <f t="shared" si="33"/>
        <v>0</v>
      </c>
      <c r="W83" s="536">
        <f t="shared" si="34"/>
        <v>0</v>
      </c>
      <c r="X83" s="536">
        <f t="shared" si="35"/>
        <v>0</v>
      </c>
      <c r="Y83" s="539"/>
      <c r="Z83" s="539"/>
      <c r="AA83" s="539"/>
      <c r="AB83" s="539"/>
      <c r="AC83" s="539"/>
      <c r="AD83" s="539"/>
      <c r="AE83" s="539"/>
    </row>
    <row r="84" spans="1:31" ht="24" hidden="1" customHeight="1" x14ac:dyDescent="0.25">
      <c r="A84" s="131" t="s">
        <v>52</v>
      </c>
      <c r="B84" s="508">
        <v>8943</v>
      </c>
      <c r="C84" s="508">
        <v>2784</v>
      </c>
      <c r="D84" s="508">
        <f t="shared" si="36"/>
        <v>11727</v>
      </c>
      <c r="E84" s="219"/>
      <c r="F84" s="219">
        <v>1</v>
      </c>
      <c r="G84" s="219">
        <f t="shared" si="37"/>
        <v>1</v>
      </c>
      <c r="H84" s="219">
        <v>0</v>
      </c>
      <c r="I84" s="219">
        <v>0</v>
      </c>
      <c r="J84" s="219">
        <f t="shared" si="38"/>
        <v>0</v>
      </c>
      <c r="K84" s="219"/>
      <c r="L84" s="219">
        <f t="shared" ref="L84:N86" si="40">H84+E84+B84</f>
        <v>8943</v>
      </c>
      <c r="M84" s="219">
        <f t="shared" si="40"/>
        <v>2785</v>
      </c>
      <c r="N84" s="219">
        <f t="shared" si="40"/>
        <v>11728</v>
      </c>
      <c r="O84" s="219"/>
      <c r="P84" s="219"/>
      <c r="Q84" s="219"/>
      <c r="R84" s="132" t="s">
        <v>142</v>
      </c>
      <c r="S84" s="536"/>
      <c r="T84" s="536"/>
      <c r="U84" s="536"/>
      <c r="V84" s="536">
        <f t="shared" si="33"/>
        <v>8943</v>
      </c>
      <c r="W84" s="536">
        <f t="shared" si="34"/>
        <v>2785</v>
      </c>
      <c r="X84" s="536">
        <f t="shared" si="35"/>
        <v>11728</v>
      </c>
      <c r="Y84" s="536"/>
      <c r="Z84" s="536"/>
      <c r="AA84" s="536"/>
      <c r="AB84" s="536"/>
      <c r="AC84" s="536"/>
      <c r="AD84" s="536"/>
      <c r="AE84" s="536"/>
    </row>
    <row r="85" spans="1:31" ht="29.25" hidden="1" customHeight="1" thickBot="1" x14ac:dyDescent="0.3">
      <c r="A85" s="259" t="s">
        <v>13</v>
      </c>
      <c r="B85" s="262" t="e">
        <f>SUM(B73:B84,B48:B63)</f>
        <v>#REF!</v>
      </c>
      <c r="C85" s="262" t="e">
        <f t="shared" ref="C85:F85" si="41">SUM(C73:C84,C48:C63)</f>
        <v>#REF!</v>
      </c>
      <c r="D85" s="262" t="e">
        <f t="shared" si="41"/>
        <v>#REF!</v>
      </c>
      <c r="E85" s="262" t="e">
        <f t="shared" si="41"/>
        <v>#REF!</v>
      </c>
      <c r="F85" s="262" t="e">
        <f t="shared" si="41"/>
        <v>#REF!</v>
      </c>
      <c r="G85" s="220" t="e">
        <f t="shared" si="37"/>
        <v>#REF!</v>
      </c>
      <c r="H85" s="262">
        <v>0</v>
      </c>
      <c r="I85" s="262">
        <v>0</v>
      </c>
      <c r="J85" s="220">
        <v>0</v>
      </c>
      <c r="K85" s="220"/>
      <c r="L85" s="220" t="e">
        <f t="shared" si="40"/>
        <v>#REF!</v>
      </c>
      <c r="M85" s="220" t="e">
        <f t="shared" si="40"/>
        <v>#REF!</v>
      </c>
      <c r="N85" s="220" t="e">
        <f t="shared" si="40"/>
        <v>#REF!</v>
      </c>
      <c r="O85" s="257"/>
      <c r="P85" s="257"/>
      <c r="Q85" s="257"/>
      <c r="R85" s="292" t="s">
        <v>235</v>
      </c>
      <c r="S85" s="292"/>
      <c r="T85" s="292"/>
      <c r="U85" s="292"/>
      <c r="V85" s="536" t="e">
        <f t="shared" si="33"/>
        <v>#REF!</v>
      </c>
      <c r="W85" s="536" t="e">
        <f t="shared" si="34"/>
        <v>#REF!</v>
      </c>
      <c r="X85" s="536" t="e">
        <f t="shared" si="35"/>
        <v>#REF!</v>
      </c>
      <c r="Y85" s="292"/>
      <c r="Z85" s="292"/>
      <c r="AA85" s="292"/>
      <c r="AB85" s="292"/>
      <c r="AC85" s="292"/>
      <c r="AD85" s="292"/>
      <c r="AE85" s="292"/>
    </row>
    <row r="86" spans="1:31" ht="28.5" hidden="1" customHeight="1" thickBot="1" x14ac:dyDescent="0.3">
      <c r="A86" s="396" t="s">
        <v>268</v>
      </c>
      <c r="B86" s="295" t="e">
        <f>SUM(B85,#REF!)</f>
        <v>#REF!</v>
      </c>
      <c r="C86" s="295" t="e">
        <f>SUM(C85,#REF!)</f>
        <v>#REF!</v>
      </c>
      <c r="D86" s="295" t="e">
        <f>SUM(D85,#REF!)</f>
        <v>#REF!</v>
      </c>
      <c r="E86" s="295" t="e">
        <f>SUM(E85,#REF!)</f>
        <v>#REF!</v>
      </c>
      <c r="F86" s="295" t="e">
        <f>SUM(F85,#REF!)</f>
        <v>#REF!</v>
      </c>
      <c r="G86" s="295" t="e">
        <f t="shared" ref="G86" si="42">SUM(E86:F86)</f>
        <v>#REF!</v>
      </c>
      <c r="H86" s="295" t="e">
        <f>SUM(H85,#REF!)</f>
        <v>#REF!</v>
      </c>
      <c r="I86" s="295" t="e">
        <f>SUM(I85,#REF!)</f>
        <v>#REF!</v>
      </c>
      <c r="J86" s="295" t="e">
        <f t="shared" ref="J86" si="43">SUM(H86:I86)</f>
        <v>#REF!</v>
      </c>
      <c r="K86" s="295"/>
      <c r="L86" s="295" t="e">
        <f t="shared" si="40"/>
        <v>#REF!</v>
      </c>
      <c r="M86" s="295" t="e">
        <f t="shared" si="40"/>
        <v>#REF!</v>
      </c>
      <c r="N86" s="295" t="e">
        <f t="shared" si="40"/>
        <v>#REF!</v>
      </c>
      <c r="O86" s="295"/>
      <c r="P86" s="295"/>
      <c r="Q86" s="295"/>
      <c r="R86" s="295" t="s">
        <v>464</v>
      </c>
      <c r="S86" s="257"/>
      <c r="T86" s="257"/>
      <c r="U86" s="257"/>
      <c r="V86" s="536" t="e">
        <f t="shared" si="33"/>
        <v>#REF!</v>
      </c>
      <c r="W86" s="536" t="e">
        <f t="shared" si="34"/>
        <v>#REF!</v>
      </c>
      <c r="X86" s="536" t="e">
        <f t="shared" si="35"/>
        <v>#REF!</v>
      </c>
      <c r="Y86" s="257"/>
      <c r="Z86" s="257"/>
      <c r="AA86" s="257"/>
      <c r="AB86" s="257"/>
      <c r="AC86" s="257"/>
      <c r="AD86" s="257"/>
      <c r="AE86" s="257"/>
    </row>
    <row r="87" spans="1:31" ht="23.25" hidden="1" customHeight="1" thickTop="1" x14ac:dyDescent="0.25">
      <c r="V87" s="536">
        <f t="shared" si="33"/>
        <v>0</v>
      </c>
      <c r="W87" s="536">
        <f t="shared" si="34"/>
        <v>0</v>
      </c>
      <c r="X87" s="536">
        <f t="shared" si="35"/>
        <v>0</v>
      </c>
    </row>
    <row r="88" spans="1:31" ht="23.25" hidden="1" customHeight="1" x14ac:dyDescent="0.25">
      <c r="B88" s="459"/>
      <c r="C88" s="459"/>
      <c r="D88" s="459"/>
      <c r="E88" s="459"/>
      <c r="F88" s="459"/>
      <c r="G88" s="459"/>
      <c r="H88" s="459"/>
      <c r="I88" s="459"/>
      <c r="J88" s="459"/>
      <c r="K88" s="459"/>
      <c r="L88" s="459"/>
      <c r="M88" s="459"/>
      <c r="N88" s="459"/>
      <c r="O88" s="459"/>
      <c r="P88" s="459"/>
      <c r="Q88" s="459"/>
      <c r="V88" s="536">
        <f t="shared" si="33"/>
        <v>0</v>
      </c>
      <c r="W88" s="536">
        <f t="shared" si="34"/>
        <v>0</v>
      </c>
      <c r="X88" s="536">
        <f t="shared" si="35"/>
        <v>0</v>
      </c>
    </row>
    <row r="89" spans="1:31" ht="23.25" hidden="1" customHeight="1" x14ac:dyDescent="0.25">
      <c r="V89" s="536">
        <f t="shared" si="33"/>
        <v>0</v>
      </c>
      <c r="W89" s="536">
        <f t="shared" si="34"/>
        <v>0</v>
      </c>
      <c r="X89" s="536">
        <f t="shared" si="35"/>
        <v>0</v>
      </c>
    </row>
    <row r="90" spans="1:31" ht="23.25" hidden="1" customHeight="1" x14ac:dyDescent="0.25">
      <c r="N90" s="459"/>
      <c r="O90" s="459"/>
      <c r="P90" s="459"/>
      <c r="Q90" s="459"/>
      <c r="V90" s="536">
        <f t="shared" si="33"/>
        <v>0</v>
      </c>
      <c r="W90" s="536">
        <f t="shared" si="34"/>
        <v>0</v>
      </c>
      <c r="X90" s="536">
        <f t="shared" si="35"/>
        <v>0</v>
      </c>
    </row>
    <row r="91" spans="1:31" ht="23.25" hidden="1" customHeight="1" x14ac:dyDescent="0.25">
      <c r="V91" s="536">
        <f t="shared" si="33"/>
        <v>0</v>
      </c>
      <c r="W91" s="536">
        <f t="shared" si="34"/>
        <v>0</v>
      </c>
      <c r="X91" s="536">
        <f t="shared" si="35"/>
        <v>0</v>
      </c>
    </row>
    <row r="92" spans="1:31" ht="23.25" hidden="1" customHeight="1" x14ac:dyDescent="0.25">
      <c r="V92" s="536">
        <f t="shared" si="33"/>
        <v>0</v>
      </c>
      <c r="W92" s="536">
        <f t="shared" si="34"/>
        <v>0</v>
      </c>
      <c r="X92" s="536">
        <f t="shared" si="35"/>
        <v>0</v>
      </c>
    </row>
    <row r="93" spans="1:31" ht="23.25" hidden="1" customHeight="1" x14ac:dyDescent="0.25">
      <c r="V93" s="536">
        <f t="shared" si="33"/>
        <v>0</v>
      </c>
      <c r="W93" s="536">
        <f t="shared" si="34"/>
        <v>0</v>
      </c>
      <c r="X93" s="536">
        <f t="shared" si="35"/>
        <v>0</v>
      </c>
    </row>
    <row r="94" spans="1:31" ht="23.25" hidden="1" customHeight="1" x14ac:dyDescent="0.25">
      <c r="V94" s="536">
        <f t="shared" si="33"/>
        <v>0</v>
      </c>
      <c r="W94" s="536">
        <f t="shared" si="34"/>
        <v>0</v>
      </c>
      <c r="X94" s="536">
        <f t="shared" si="35"/>
        <v>0</v>
      </c>
    </row>
    <row r="95" spans="1:31" ht="23.25" customHeight="1" x14ac:dyDescent="0.25">
      <c r="Q95" s="128">
        <f>SUM(R30:R31)</f>
        <v>0</v>
      </c>
    </row>
    <row r="97" spans="11:24" ht="23.25" customHeight="1" x14ac:dyDescent="0.25">
      <c r="L97" s="128">
        <f>SUM(L30,L32,L34,L36)</f>
        <v>1397</v>
      </c>
      <c r="M97" s="128">
        <f t="shared" ref="M97:R97" si="44">SUM(M30,M32,M34,M36)</f>
        <v>1478</v>
      </c>
      <c r="N97" s="128">
        <f t="shared" si="44"/>
        <v>2875</v>
      </c>
      <c r="O97" s="128">
        <f t="shared" si="44"/>
        <v>143</v>
      </c>
      <c r="P97" s="128">
        <f t="shared" si="44"/>
        <v>106</v>
      </c>
      <c r="Q97" s="128">
        <f t="shared" si="44"/>
        <v>249</v>
      </c>
      <c r="R97" s="128">
        <f t="shared" si="44"/>
        <v>0</v>
      </c>
      <c r="V97" s="128">
        <f>SUM(L97,O97)</f>
        <v>1540</v>
      </c>
      <c r="W97" s="128">
        <f t="shared" ref="W97:X97" si="45">SUM(M97,P97)</f>
        <v>1584</v>
      </c>
      <c r="X97" s="128">
        <f t="shared" si="45"/>
        <v>3124</v>
      </c>
    </row>
    <row r="98" spans="11:24" ht="23.25" customHeight="1" x14ac:dyDescent="0.25">
      <c r="L98" s="128">
        <f>SUM(L31,L33,L35,L35,L37)</f>
        <v>17128</v>
      </c>
      <c r="M98" s="128">
        <f>SUM(M31,M33,M35,M35,M37)</f>
        <v>13870</v>
      </c>
      <c r="N98" s="128">
        <f t="shared" ref="N98:R98" si="46">SUM(N31,N33,N35,N35,N37)</f>
        <v>30998</v>
      </c>
      <c r="O98" s="128">
        <f t="shared" si="46"/>
        <v>3790</v>
      </c>
      <c r="P98" s="128">
        <f t="shared" si="46"/>
        <v>1687</v>
      </c>
      <c r="Q98" s="128">
        <f t="shared" si="46"/>
        <v>5477</v>
      </c>
      <c r="R98" s="128">
        <f t="shared" si="46"/>
        <v>0</v>
      </c>
      <c r="V98" s="128">
        <f>SUM(L98,O98)</f>
        <v>20918</v>
      </c>
      <c r="W98" s="128">
        <f t="shared" ref="W98" si="47">SUM(M98,P98)</f>
        <v>15557</v>
      </c>
      <c r="X98" s="128">
        <f t="shared" ref="X98" si="48">SUM(N98,Q98)</f>
        <v>36475</v>
      </c>
    </row>
    <row r="99" spans="11:24" ht="23.25" customHeight="1" x14ac:dyDescent="0.25">
      <c r="L99" s="128">
        <f>SUM(K1:L28,L30:L38)</f>
        <v>57954</v>
      </c>
      <c r="M99" s="128">
        <f t="shared" ref="M99:P99" si="49">SUM(L1:M28,M30:M38)</f>
        <v>89866</v>
      </c>
      <c r="N99" s="128">
        <f>M99+L99</f>
        <v>147820</v>
      </c>
      <c r="O99" s="128">
        <f t="shared" si="49"/>
        <v>93199</v>
      </c>
      <c r="P99" s="128">
        <f t="shared" si="49"/>
        <v>22563</v>
      </c>
      <c r="Q99" s="128">
        <f>P99+O99</f>
        <v>115762</v>
      </c>
      <c r="V99" s="128">
        <f>SUM(V97:V98)</f>
        <v>22458</v>
      </c>
      <c r="W99" s="128">
        <f t="shared" ref="W99:X99" si="50">SUM(W97:W98)</f>
        <v>17141</v>
      </c>
      <c r="X99" s="128">
        <f t="shared" si="50"/>
        <v>39599</v>
      </c>
    </row>
    <row r="101" spans="11:24" ht="23.25" customHeight="1" x14ac:dyDescent="0.25">
      <c r="O101" s="128">
        <f>N99+Q99</f>
        <v>263582</v>
      </c>
    </row>
    <row r="103" spans="11:24" ht="23.25" customHeight="1" x14ac:dyDescent="0.25">
      <c r="L103" s="128">
        <f>SUM(L30:L37)</f>
        <v>15311</v>
      </c>
      <c r="M103" s="128">
        <f t="shared" ref="M103:X103" si="51">SUM(M30:M37)</f>
        <v>12459</v>
      </c>
      <c r="N103" s="128">
        <f t="shared" si="51"/>
        <v>27770</v>
      </c>
      <c r="O103" s="128">
        <f t="shared" si="51"/>
        <v>3475</v>
      </c>
      <c r="P103" s="128">
        <f t="shared" si="51"/>
        <v>1561</v>
      </c>
      <c r="Q103" s="128">
        <f t="shared" si="51"/>
        <v>5036</v>
      </c>
      <c r="R103" s="128">
        <f t="shared" si="51"/>
        <v>0</v>
      </c>
      <c r="S103" s="128">
        <f t="shared" si="51"/>
        <v>0</v>
      </c>
      <c r="T103" s="128">
        <f t="shared" si="51"/>
        <v>0</v>
      </c>
      <c r="U103" s="128">
        <f t="shared" si="51"/>
        <v>0</v>
      </c>
      <c r="V103" s="128">
        <f t="shared" si="51"/>
        <v>18786</v>
      </c>
      <c r="W103" s="128">
        <f t="shared" si="51"/>
        <v>14020</v>
      </c>
      <c r="X103" s="128">
        <f t="shared" si="51"/>
        <v>32806</v>
      </c>
    </row>
    <row r="107" spans="11:24" ht="23.25" customHeight="1" x14ac:dyDescent="0.25">
      <c r="K107" s="128" t="s">
        <v>706</v>
      </c>
      <c r="L107" s="128">
        <f>SUM(L31,L33,L35,L37)</f>
        <v>13914</v>
      </c>
      <c r="M107" s="128">
        <f t="shared" ref="M107:Q107" si="52">SUM(M31,M33,M35,M37)</f>
        <v>10981</v>
      </c>
      <c r="N107" s="128">
        <f t="shared" si="52"/>
        <v>24895</v>
      </c>
      <c r="O107" s="128">
        <f t="shared" si="52"/>
        <v>3332</v>
      </c>
      <c r="P107" s="128">
        <f t="shared" si="52"/>
        <v>1455</v>
      </c>
      <c r="Q107" s="128">
        <f t="shared" si="52"/>
        <v>4787</v>
      </c>
    </row>
    <row r="109" spans="11:24" ht="23.25" customHeight="1" x14ac:dyDescent="0.25">
      <c r="L109" s="128">
        <f>SUM(L30,L32,L34,L36,L36)</f>
        <v>1715</v>
      </c>
      <c r="M109" s="128">
        <f t="shared" ref="M109:Q109" si="53">SUM(M30,M32,M34,M36,M36)</f>
        <v>1812</v>
      </c>
      <c r="N109" s="128">
        <f t="shared" si="53"/>
        <v>3527</v>
      </c>
      <c r="O109" s="128">
        <f t="shared" si="53"/>
        <v>197</v>
      </c>
      <c r="P109" s="128">
        <f t="shared" si="53"/>
        <v>124</v>
      </c>
      <c r="Q109" s="128">
        <f t="shared" si="53"/>
        <v>321</v>
      </c>
    </row>
    <row r="113" spans="1:21" ht="23.25" customHeight="1" thickBot="1" x14ac:dyDescent="0.3">
      <c r="A113" s="581" t="s">
        <v>717</v>
      </c>
      <c r="B113" s="582">
        <v>25799</v>
      </c>
      <c r="C113" s="582">
        <v>32436</v>
      </c>
      <c r="D113" s="582">
        <v>58235</v>
      </c>
      <c r="E113" s="582">
        <v>16026</v>
      </c>
      <c r="F113" s="582">
        <v>7854</v>
      </c>
      <c r="G113" s="582">
        <v>23880</v>
      </c>
      <c r="H113" s="582">
        <v>8486</v>
      </c>
      <c r="I113" s="582">
        <v>7219</v>
      </c>
      <c r="J113" s="582">
        <v>15705</v>
      </c>
      <c r="K113" s="582">
        <v>1284</v>
      </c>
      <c r="L113" s="582">
        <v>1086</v>
      </c>
      <c r="M113" s="582">
        <v>2370</v>
      </c>
      <c r="N113" s="582">
        <v>9770</v>
      </c>
      <c r="O113" s="582">
        <v>8305</v>
      </c>
      <c r="P113" s="582">
        <v>18075</v>
      </c>
      <c r="Q113" s="582">
        <v>51595</v>
      </c>
      <c r="R113" s="582">
        <v>48595</v>
      </c>
      <c r="S113" s="582">
        <v>100190</v>
      </c>
    </row>
    <row r="114" spans="1:21" ht="23.25" customHeight="1" thickBot="1" x14ac:dyDescent="0.3">
      <c r="A114" s="581" t="s">
        <v>718</v>
      </c>
      <c r="B114" s="582">
        <v>26512</v>
      </c>
      <c r="C114" s="582">
        <v>31893</v>
      </c>
      <c r="D114" s="582">
        <v>58405</v>
      </c>
      <c r="E114" s="582">
        <v>14787</v>
      </c>
      <c r="F114" s="582">
        <v>6726</v>
      </c>
      <c r="G114" s="582">
        <v>21513</v>
      </c>
      <c r="H114" s="582">
        <v>10919</v>
      </c>
      <c r="I114" s="582">
        <v>7877</v>
      </c>
      <c r="J114" s="582">
        <v>18796</v>
      </c>
      <c r="K114" s="582">
        <v>1112</v>
      </c>
      <c r="L114" s="582">
        <v>1022</v>
      </c>
      <c r="M114" s="582">
        <v>2134</v>
      </c>
      <c r="N114" s="582">
        <v>12031</v>
      </c>
      <c r="O114" s="582">
        <v>8899</v>
      </c>
      <c r="P114" s="582">
        <v>20930</v>
      </c>
      <c r="Q114" s="582">
        <v>53330</v>
      </c>
      <c r="R114" s="582">
        <v>47518</v>
      </c>
      <c r="S114" s="582">
        <v>100848</v>
      </c>
    </row>
    <row r="115" spans="1:21" ht="23.25" customHeight="1" thickBot="1" x14ac:dyDescent="0.3">
      <c r="A115" s="581" t="s">
        <v>719</v>
      </c>
      <c r="B115" s="582">
        <v>37419</v>
      </c>
      <c r="C115" s="582">
        <v>43007</v>
      </c>
      <c r="D115" s="582">
        <v>80426</v>
      </c>
      <c r="E115" s="582">
        <v>18476</v>
      </c>
      <c r="F115" s="582">
        <v>8475</v>
      </c>
      <c r="G115" s="582">
        <v>26951</v>
      </c>
      <c r="H115" s="582">
        <v>11049</v>
      </c>
      <c r="I115" s="582">
        <v>8998</v>
      </c>
      <c r="J115" s="582">
        <v>20047</v>
      </c>
      <c r="K115" s="582">
        <v>1628</v>
      </c>
      <c r="L115" s="582">
        <v>1436</v>
      </c>
      <c r="M115" s="582">
        <v>3064</v>
      </c>
      <c r="N115" s="582">
        <v>12677</v>
      </c>
      <c r="O115" s="582">
        <v>10434</v>
      </c>
      <c r="P115" s="582">
        <v>23111</v>
      </c>
      <c r="Q115" s="582">
        <v>68572</v>
      </c>
      <c r="R115" s="582">
        <v>61916</v>
      </c>
      <c r="S115" s="582">
        <v>130488</v>
      </c>
    </row>
    <row r="116" spans="1:21" ht="23.25" customHeight="1" thickBot="1" x14ac:dyDescent="0.3">
      <c r="A116" s="581" t="s">
        <v>720</v>
      </c>
      <c r="B116" s="582">
        <v>42918</v>
      </c>
      <c r="C116" s="582">
        <v>47090</v>
      </c>
      <c r="D116" s="582">
        <v>90008</v>
      </c>
      <c r="E116" s="582">
        <v>18633</v>
      </c>
      <c r="F116" s="582">
        <v>8945</v>
      </c>
      <c r="G116" s="582">
        <v>27578</v>
      </c>
      <c r="H116" s="582">
        <v>13592</v>
      </c>
      <c r="I116" s="582">
        <v>10165</v>
      </c>
      <c r="J116" s="582">
        <v>23757</v>
      </c>
      <c r="K116" s="582">
        <v>1388</v>
      </c>
      <c r="L116" s="582">
        <v>1470</v>
      </c>
      <c r="M116" s="582">
        <v>2858</v>
      </c>
      <c r="N116" s="582">
        <v>14980</v>
      </c>
      <c r="O116" s="582">
        <v>11635</v>
      </c>
      <c r="P116" s="582">
        <v>26615</v>
      </c>
      <c r="Q116" s="582">
        <v>76531</v>
      </c>
      <c r="R116" s="582">
        <v>67670</v>
      </c>
      <c r="S116" s="582">
        <v>144201</v>
      </c>
    </row>
    <row r="117" spans="1:21" ht="23.25" customHeight="1" thickBot="1" x14ac:dyDescent="0.3">
      <c r="A117" s="583" t="s">
        <v>721</v>
      </c>
      <c r="B117" s="584">
        <v>41299</v>
      </c>
      <c r="C117" s="584">
        <v>46729</v>
      </c>
      <c r="D117" s="584">
        <v>88028</v>
      </c>
      <c r="E117" s="585">
        <v>21255</v>
      </c>
      <c r="F117" s="585">
        <v>10381</v>
      </c>
      <c r="G117" s="585">
        <v>31633</v>
      </c>
      <c r="H117" s="585">
        <v>20918</v>
      </c>
      <c r="I117" s="585">
        <v>15557</v>
      </c>
      <c r="J117" s="585">
        <v>36475</v>
      </c>
      <c r="K117" s="585">
        <v>1540</v>
      </c>
      <c r="L117" s="585">
        <v>1584</v>
      </c>
      <c r="M117" s="585">
        <v>3124</v>
      </c>
      <c r="N117" s="586">
        <v>18786</v>
      </c>
      <c r="O117" s="586">
        <v>14020</v>
      </c>
      <c r="P117" s="586">
        <v>32806</v>
      </c>
      <c r="Q117" s="585">
        <v>81340</v>
      </c>
      <c r="R117" s="585">
        <v>71127</v>
      </c>
      <c r="S117" s="585">
        <v>152467</v>
      </c>
    </row>
    <row r="118" spans="1:21" ht="36" customHeight="1" thickBot="1" x14ac:dyDescent="0.3">
      <c r="A118" s="587" t="s">
        <v>722</v>
      </c>
      <c r="B118" s="582"/>
      <c r="C118" s="582"/>
      <c r="D118" s="582"/>
      <c r="E118" s="582"/>
      <c r="F118" s="582"/>
      <c r="G118" s="582"/>
      <c r="H118" s="582"/>
      <c r="I118" s="582"/>
      <c r="J118" s="582"/>
      <c r="K118" s="588">
        <f>K117/K116*100-100</f>
        <v>10.951008645533136</v>
      </c>
      <c r="L118" s="588">
        <f t="shared" ref="L118:U118" si="54">L117/L116*100-100</f>
        <v>7.7551020408163254</v>
      </c>
      <c r="M118" s="588">
        <f t="shared" si="54"/>
        <v>9.3072078376487184</v>
      </c>
      <c r="N118" s="588">
        <f t="shared" si="54"/>
        <v>25.407209612817084</v>
      </c>
      <c r="O118" s="588">
        <f t="shared" si="54"/>
        <v>20.498495917490331</v>
      </c>
      <c r="P118" s="588">
        <f t="shared" si="54"/>
        <v>23.261318805185056</v>
      </c>
      <c r="Q118" s="588">
        <f t="shared" si="54"/>
        <v>6.2837281624439782</v>
      </c>
      <c r="R118" s="588">
        <f t="shared" si="54"/>
        <v>5.1086153391458566</v>
      </c>
      <c r="S118" s="588">
        <f t="shared" si="54"/>
        <v>5.732276475197807</v>
      </c>
      <c r="T118" s="588" t="e">
        <f t="shared" si="54"/>
        <v>#DIV/0!</v>
      </c>
      <c r="U118" s="588" t="e">
        <f t="shared" si="54"/>
        <v>#DIV/0!</v>
      </c>
    </row>
    <row r="119" spans="1:21" ht="29.25" customHeight="1" thickBot="1" x14ac:dyDescent="0.3">
      <c r="A119" s="587" t="s">
        <v>723</v>
      </c>
      <c r="B119" s="582"/>
      <c r="C119" s="582"/>
      <c r="D119" s="582"/>
      <c r="E119" s="582"/>
      <c r="F119" s="582"/>
      <c r="G119" s="582"/>
      <c r="H119" s="582"/>
      <c r="I119" s="582"/>
      <c r="J119" s="582"/>
      <c r="K119" s="588">
        <f>K117/K113*100-100</f>
        <v>19.937694704049846</v>
      </c>
      <c r="L119" s="588">
        <f t="shared" ref="L119:U119" si="55">L117/L113*100-100</f>
        <v>45.856353591160229</v>
      </c>
      <c r="M119" s="588">
        <f t="shared" si="55"/>
        <v>31.814345991561197</v>
      </c>
      <c r="N119" s="588">
        <f t="shared" si="55"/>
        <v>92.282497441146347</v>
      </c>
      <c r="O119" s="588">
        <f t="shared" si="55"/>
        <v>68.813967489464176</v>
      </c>
      <c r="P119" s="588">
        <f t="shared" si="55"/>
        <v>81.499308437067754</v>
      </c>
      <c r="Q119" s="588">
        <f t="shared" si="55"/>
        <v>57.650935168136442</v>
      </c>
      <c r="R119" s="582">
        <f t="shared" si="55"/>
        <v>46.366910175944042</v>
      </c>
      <c r="S119" s="582">
        <f t="shared" si="55"/>
        <v>52.177862062082028</v>
      </c>
      <c r="T119" s="582" t="e">
        <f t="shared" si="55"/>
        <v>#DIV/0!</v>
      </c>
      <c r="U119" s="582" t="e">
        <f t="shared" si="55"/>
        <v>#DIV/0!</v>
      </c>
    </row>
    <row r="127" spans="1:21" ht="23.25" customHeight="1" thickBot="1" x14ac:dyDescent="0.3"/>
    <row r="128" spans="1:21" ht="23.25" customHeight="1" thickBot="1" x14ac:dyDescent="0.3">
      <c r="A128" s="640" t="s">
        <v>724</v>
      </c>
      <c r="B128" s="642" t="s">
        <v>725</v>
      </c>
      <c r="C128" s="643"/>
      <c r="D128" s="644"/>
      <c r="E128" s="642" t="s">
        <v>52</v>
      </c>
      <c r="F128" s="643"/>
      <c r="G128" s="644"/>
      <c r="H128" s="637" t="s">
        <v>726</v>
      </c>
      <c r="I128" s="638"/>
      <c r="J128" s="638"/>
      <c r="K128" s="638"/>
      <c r="L128" s="638"/>
      <c r="M128" s="638"/>
      <c r="N128" s="638"/>
      <c r="O128" s="638"/>
      <c r="P128" s="639"/>
      <c r="Q128" s="642" t="s">
        <v>716</v>
      </c>
      <c r="R128" s="643"/>
      <c r="S128" s="644"/>
      <c r="T128" s="635" t="s">
        <v>727</v>
      </c>
    </row>
    <row r="129" spans="1:20" ht="23.25" customHeight="1" thickBot="1" x14ac:dyDescent="0.3">
      <c r="A129" s="640"/>
      <c r="B129" s="645"/>
      <c r="C129" s="646"/>
      <c r="D129" s="647"/>
      <c r="E129" s="645"/>
      <c r="F129" s="646"/>
      <c r="G129" s="647"/>
      <c r="H129" s="637" t="s">
        <v>587</v>
      </c>
      <c r="I129" s="638"/>
      <c r="J129" s="639"/>
      <c r="K129" s="637" t="s">
        <v>586</v>
      </c>
      <c r="L129" s="638"/>
      <c r="M129" s="639"/>
      <c r="N129" s="637" t="s">
        <v>728</v>
      </c>
      <c r="O129" s="638"/>
      <c r="P129" s="639"/>
      <c r="Q129" s="645"/>
      <c r="R129" s="646"/>
      <c r="S129" s="647"/>
      <c r="T129" s="635"/>
    </row>
    <row r="130" spans="1:20" ht="23.25" customHeight="1" thickBot="1" x14ac:dyDescent="0.3">
      <c r="A130" s="641"/>
      <c r="B130" s="591" t="s">
        <v>729</v>
      </c>
      <c r="C130" s="591" t="s">
        <v>730</v>
      </c>
      <c r="D130" s="591" t="s">
        <v>8</v>
      </c>
      <c r="E130" s="591" t="s">
        <v>729</v>
      </c>
      <c r="F130" s="591" t="s">
        <v>730</v>
      </c>
      <c r="G130" s="591" t="s">
        <v>8</v>
      </c>
      <c r="H130" s="591" t="s">
        <v>729</v>
      </c>
      <c r="I130" s="591" t="s">
        <v>730</v>
      </c>
      <c r="J130" s="591" t="s">
        <v>8</v>
      </c>
      <c r="K130" s="591" t="s">
        <v>729</v>
      </c>
      <c r="L130" s="591" t="s">
        <v>730</v>
      </c>
      <c r="M130" s="591" t="s">
        <v>8</v>
      </c>
      <c r="N130" s="591" t="s">
        <v>729</v>
      </c>
      <c r="O130" s="591" t="s">
        <v>730</v>
      </c>
      <c r="P130" s="591" t="s">
        <v>8</v>
      </c>
      <c r="Q130" s="591" t="s">
        <v>729</v>
      </c>
      <c r="R130" s="591" t="s">
        <v>730</v>
      </c>
      <c r="S130" s="591" t="s">
        <v>8</v>
      </c>
      <c r="T130" s="636"/>
    </row>
    <row r="131" spans="1:20" ht="23.25" customHeight="1" thickBot="1" x14ac:dyDescent="0.3">
      <c r="A131" s="581" t="s">
        <v>717</v>
      </c>
      <c r="B131" s="592">
        <v>25799</v>
      </c>
      <c r="C131" s="592">
        <v>32436</v>
      </c>
      <c r="D131" s="592">
        <v>58235</v>
      </c>
      <c r="E131" s="592">
        <v>16026</v>
      </c>
      <c r="F131" s="592">
        <v>7854</v>
      </c>
      <c r="G131" s="592">
        <f>SUM(E131:F131)</f>
        <v>23880</v>
      </c>
      <c r="H131" s="592">
        <v>8486</v>
      </c>
      <c r="I131" s="592">
        <v>7219</v>
      </c>
      <c r="J131" s="592">
        <f>SUM(H131:I131)</f>
        <v>15705</v>
      </c>
      <c r="K131" s="592">
        <v>1284</v>
      </c>
      <c r="L131" s="592">
        <v>1086</v>
      </c>
      <c r="M131" s="592">
        <v>2370</v>
      </c>
      <c r="N131" s="592">
        <v>9770</v>
      </c>
      <c r="O131" s="592">
        <v>8305</v>
      </c>
      <c r="P131" s="592">
        <v>18075</v>
      </c>
      <c r="Q131" s="592">
        <v>51595</v>
      </c>
      <c r="R131" s="589">
        <v>48595</v>
      </c>
      <c r="S131" s="589">
        <v>100190</v>
      </c>
      <c r="T131" s="589">
        <v>6485</v>
      </c>
    </row>
    <row r="132" spans="1:20" ht="23.25" customHeight="1" thickBot="1" x14ac:dyDescent="0.3">
      <c r="A132" s="581" t="s">
        <v>718</v>
      </c>
      <c r="B132" s="592">
        <v>26512</v>
      </c>
      <c r="C132" s="592">
        <v>31893</v>
      </c>
      <c r="D132" s="592">
        <v>58405</v>
      </c>
      <c r="E132" s="592">
        <v>14787</v>
      </c>
      <c r="F132" s="592">
        <v>6726</v>
      </c>
      <c r="G132" s="592">
        <f t="shared" ref="G132:G137" si="56">SUM(E132:F132)</f>
        <v>21513</v>
      </c>
      <c r="H132" s="592">
        <v>10919</v>
      </c>
      <c r="I132" s="592">
        <v>7877</v>
      </c>
      <c r="J132" s="592">
        <f t="shared" ref="J132:J137" si="57">SUM(H132:I132)</f>
        <v>18796</v>
      </c>
      <c r="K132" s="592">
        <v>1112</v>
      </c>
      <c r="L132" s="592">
        <v>1022</v>
      </c>
      <c r="M132" s="592">
        <v>2134</v>
      </c>
      <c r="N132" s="592">
        <v>12031</v>
      </c>
      <c r="O132" s="592">
        <v>8899</v>
      </c>
      <c r="P132" s="592">
        <v>20930</v>
      </c>
      <c r="Q132" s="592">
        <v>53330</v>
      </c>
      <c r="R132" s="589">
        <v>47518</v>
      </c>
      <c r="S132" s="589">
        <v>100848</v>
      </c>
      <c r="T132" s="589">
        <v>8081</v>
      </c>
    </row>
    <row r="133" spans="1:20" ht="23.25" customHeight="1" thickBot="1" x14ac:dyDescent="0.3">
      <c r="A133" s="581" t="s">
        <v>719</v>
      </c>
      <c r="B133" s="592">
        <v>37419</v>
      </c>
      <c r="C133" s="592">
        <v>43007</v>
      </c>
      <c r="D133" s="592">
        <v>80426</v>
      </c>
      <c r="E133" s="592">
        <v>18476</v>
      </c>
      <c r="F133" s="592">
        <v>8475</v>
      </c>
      <c r="G133" s="592">
        <f t="shared" si="56"/>
        <v>26951</v>
      </c>
      <c r="H133" s="592">
        <v>11049</v>
      </c>
      <c r="I133" s="592">
        <v>8998</v>
      </c>
      <c r="J133" s="592">
        <f t="shared" si="57"/>
        <v>20047</v>
      </c>
      <c r="K133" s="592">
        <v>1628</v>
      </c>
      <c r="L133" s="592">
        <v>1436</v>
      </c>
      <c r="M133" s="592">
        <v>3064</v>
      </c>
      <c r="N133" s="592">
        <v>12677</v>
      </c>
      <c r="O133" s="592">
        <v>10434</v>
      </c>
      <c r="P133" s="592">
        <v>23111</v>
      </c>
      <c r="Q133" s="592">
        <v>68572</v>
      </c>
      <c r="R133" s="589">
        <v>61916</v>
      </c>
      <c r="S133" s="589">
        <v>130488</v>
      </c>
      <c r="T133" s="589">
        <v>7547</v>
      </c>
    </row>
    <row r="134" spans="1:20" ht="23.25" customHeight="1" thickBot="1" x14ac:dyDescent="0.3">
      <c r="A134" s="581" t="s">
        <v>720</v>
      </c>
      <c r="B134" s="592">
        <v>42918</v>
      </c>
      <c r="C134" s="592">
        <v>47090</v>
      </c>
      <c r="D134" s="592">
        <v>90008</v>
      </c>
      <c r="E134" s="592">
        <v>18633</v>
      </c>
      <c r="F134" s="592">
        <v>8945</v>
      </c>
      <c r="G134" s="592">
        <f t="shared" si="56"/>
        <v>27578</v>
      </c>
      <c r="H134" s="592">
        <v>13592</v>
      </c>
      <c r="I134" s="592">
        <v>10165</v>
      </c>
      <c r="J134" s="592">
        <f t="shared" si="57"/>
        <v>23757</v>
      </c>
      <c r="K134" s="592">
        <v>1388</v>
      </c>
      <c r="L134" s="592">
        <v>1470</v>
      </c>
      <c r="M134" s="592">
        <v>2858</v>
      </c>
      <c r="N134" s="592">
        <v>14980</v>
      </c>
      <c r="O134" s="592">
        <v>11635</v>
      </c>
      <c r="P134" s="592">
        <v>26615</v>
      </c>
      <c r="Q134" s="592">
        <v>76531</v>
      </c>
      <c r="R134" s="589">
        <v>67670</v>
      </c>
      <c r="S134" s="589">
        <v>144201</v>
      </c>
      <c r="T134" s="589">
        <v>7613</v>
      </c>
    </row>
    <row r="135" spans="1:20" ht="23.25" customHeight="1" thickBot="1" x14ac:dyDescent="0.3">
      <c r="A135" s="583" t="s">
        <v>721</v>
      </c>
      <c r="B135" s="593">
        <v>41299</v>
      </c>
      <c r="C135" s="593">
        <v>46729</v>
      </c>
      <c r="D135" s="593">
        <v>88028</v>
      </c>
      <c r="E135" s="594">
        <v>21255</v>
      </c>
      <c r="F135" s="594">
        <v>10381</v>
      </c>
      <c r="G135" s="592">
        <f t="shared" si="56"/>
        <v>31636</v>
      </c>
      <c r="H135" s="594">
        <v>20918</v>
      </c>
      <c r="I135" s="594">
        <v>15557</v>
      </c>
      <c r="J135" s="592">
        <f t="shared" si="57"/>
        <v>36475</v>
      </c>
      <c r="K135" s="594">
        <v>1540</v>
      </c>
      <c r="L135" s="594">
        <v>1584</v>
      </c>
      <c r="M135" s="594">
        <v>3124</v>
      </c>
      <c r="N135" s="595">
        <f>SUM(K135,H135)</f>
        <v>22458</v>
      </c>
      <c r="O135" s="595">
        <f t="shared" ref="O135:P135" si="58">SUM(L135,I135)</f>
        <v>17141</v>
      </c>
      <c r="P135" s="595">
        <f t="shared" si="58"/>
        <v>39599</v>
      </c>
      <c r="Q135" s="594">
        <v>81340</v>
      </c>
      <c r="R135" s="590">
        <v>71127</v>
      </c>
      <c r="S135" s="590">
        <v>152467</v>
      </c>
      <c r="T135" s="589">
        <v>9345</v>
      </c>
    </row>
    <row r="136" spans="1:20" ht="42.75" customHeight="1" thickBot="1" x14ac:dyDescent="0.3">
      <c r="A136" s="587" t="s">
        <v>722</v>
      </c>
      <c r="B136" s="596">
        <f>B135/B134*100-100</f>
        <v>-3.7723099864858511</v>
      </c>
      <c r="C136" s="596">
        <f t="shared" ref="C136:Q136" si="59">C135/C134*100-100</f>
        <v>-0.76661711616054617</v>
      </c>
      <c r="D136" s="596">
        <f t="shared" si="59"/>
        <v>-2.1998044618256216</v>
      </c>
      <c r="E136" s="596">
        <f t="shared" si="59"/>
        <v>14.071808082434401</v>
      </c>
      <c r="F136" s="596">
        <f t="shared" si="59"/>
        <v>16.053661263275558</v>
      </c>
      <c r="G136" s="592">
        <f t="shared" si="56"/>
        <v>30.125469345709959</v>
      </c>
      <c r="H136" s="596">
        <f t="shared" si="59"/>
        <v>53.899352560329618</v>
      </c>
      <c r="I136" s="596">
        <f t="shared" si="59"/>
        <v>53.04476143630103</v>
      </c>
      <c r="J136" s="592">
        <f t="shared" si="57"/>
        <v>106.94411399663065</v>
      </c>
      <c r="K136" s="596">
        <f t="shared" si="59"/>
        <v>10.951008645533136</v>
      </c>
      <c r="L136" s="596">
        <f t="shared" si="59"/>
        <v>7.7551020408163254</v>
      </c>
      <c r="M136" s="596">
        <f t="shared" si="59"/>
        <v>9.3072078376487184</v>
      </c>
      <c r="N136" s="596">
        <f t="shared" si="59"/>
        <v>49.919893190921215</v>
      </c>
      <c r="O136" s="596">
        <f t="shared" si="59"/>
        <v>47.322733132789011</v>
      </c>
      <c r="P136" s="596">
        <f t="shared" si="59"/>
        <v>48.784520007514573</v>
      </c>
      <c r="Q136" s="596">
        <f t="shared" si="59"/>
        <v>6.2837281624439782</v>
      </c>
      <c r="R136" s="589"/>
      <c r="S136" s="589"/>
      <c r="T136" s="589"/>
    </row>
    <row r="137" spans="1:20" ht="39" customHeight="1" thickBot="1" x14ac:dyDescent="0.3">
      <c r="A137" s="587" t="s">
        <v>723</v>
      </c>
      <c r="B137" s="596">
        <f>B135/B131*100-100</f>
        <v>60.079848056126195</v>
      </c>
      <c r="C137" s="596">
        <f t="shared" ref="C137:Q137" si="60">C135/C131*100-100</f>
        <v>44.065236157356026</v>
      </c>
      <c r="D137" s="596">
        <f t="shared" si="60"/>
        <v>51.159955353309869</v>
      </c>
      <c r="E137" s="596">
        <f t="shared" si="60"/>
        <v>32.628229127667538</v>
      </c>
      <c r="F137" s="596">
        <f t="shared" si="60"/>
        <v>32.17468805704101</v>
      </c>
      <c r="G137" s="592">
        <f t="shared" si="56"/>
        <v>64.802917184708548</v>
      </c>
      <c r="H137" s="596">
        <f t="shared" si="60"/>
        <v>146.50011784115011</v>
      </c>
      <c r="I137" s="596">
        <f t="shared" si="60"/>
        <v>115.50076187837649</v>
      </c>
      <c r="J137" s="592">
        <f t="shared" si="57"/>
        <v>262.00087971952661</v>
      </c>
      <c r="K137" s="596">
        <f t="shared" si="60"/>
        <v>19.937694704049846</v>
      </c>
      <c r="L137" s="596">
        <f t="shared" si="60"/>
        <v>45.856353591160229</v>
      </c>
      <c r="M137" s="596">
        <f t="shared" si="60"/>
        <v>31.814345991561197</v>
      </c>
      <c r="N137" s="596">
        <f t="shared" si="60"/>
        <v>129.86693961105425</v>
      </c>
      <c r="O137" s="596">
        <f t="shared" si="60"/>
        <v>106.39373871161953</v>
      </c>
      <c r="P137" s="596">
        <f t="shared" si="60"/>
        <v>119.08160442600274</v>
      </c>
      <c r="Q137" s="596">
        <f t="shared" si="60"/>
        <v>57.650935168136442</v>
      </c>
      <c r="R137" s="589"/>
      <c r="S137" s="589"/>
      <c r="T137" s="589"/>
    </row>
    <row r="143" spans="1:20" ht="23.25" customHeight="1" x14ac:dyDescent="0.25">
      <c r="B143" s="128">
        <v>2804</v>
      </c>
      <c r="C143" s="128">
        <v>1517</v>
      </c>
      <c r="D143" s="128">
        <f>SUM(B143:C143)</f>
        <v>4321</v>
      </c>
      <c r="H143" s="128">
        <v>811</v>
      </c>
      <c r="I143" s="128">
        <v>223</v>
      </c>
      <c r="J143" s="128">
        <f>SUM(H143:I143)</f>
        <v>1034</v>
      </c>
    </row>
    <row r="144" spans="1:20" ht="23.25" customHeight="1" x14ac:dyDescent="0.25">
      <c r="B144" s="128">
        <v>5352</v>
      </c>
      <c r="C144" s="128">
        <v>4496</v>
      </c>
      <c r="D144" s="128">
        <f t="shared" ref="D144:D147" si="61">SUM(B144:C144)</f>
        <v>9848</v>
      </c>
      <c r="H144" s="128">
        <v>1496</v>
      </c>
      <c r="I144" s="128">
        <v>806</v>
      </c>
      <c r="J144" s="128">
        <f t="shared" ref="J144:J146" si="62">SUM(H144:I144)</f>
        <v>2302</v>
      </c>
    </row>
    <row r="145" spans="1:10" ht="23.25" customHeight="1" x14ac:dyDescent="0.25">
      <c r="B145" s="128">
        <v>3214</v>
      </c>
      <c r="C145" s="128">
        <v>2889</v>
      </c>
      <c r="D145" s="128">
        <f t="shared" si="61"/>
        <v>6103</v>
      </c>
      <c r="H145" s="128">
        <v>458</v>
      </c>
      <c r="I145" s="128">
        <v>232</v>
      </c>
      <c r="J145" s="128">
        <f t="shared" si="62"/>
        <v>690</v>
      </c>
    </row>
    <row r="146" spans="1:10" ht="23.25" customHeight="1" x14ac:dyDescent="0.25">
      <c r="B146" s="128">
        <v>2544</v>
      </c>
      <c r="C146" s="128">
        <v>2079</v>
      </c>
      <c r="D146" s="128">
        <f t="shared" si="61"/>
        <v>4623</v>
      </c>
      <c r="H146" s="128">
        <v>567</v>
      </c>
      <c r="I146" s="128">
        <v>194</v>
      </c>
      <c r="J146" s="128">
        <f t="shared" si="62"/>
        <v>761</v>
      </c>
    </row>
    <row r="147" spans="1:10" ht="23.25" customHeight="1" x14ac:dyDescent="0.25">
      <c r="B147" s="128">
        <f>SUM(B143:B146)</f>
        <v>13914</v>
      </c>
      <c r="C147" s="128">
        <f>SUM(C143:C146)</f>
        <v>10981</v>
      </c>
      <c r="D147" s="128">
        <f t="shared" si="61"/>
        <v>24895</v>
      </c>
      <c r="H147" s="128">
        <f>SUM(H143:H146)</f>
        <v>3332</v>
      </c>
      <c r="I147" s="128">
        <f t="shared" ref="I147:J147" si="63">SUM(I143:I146)</f>
        <v>1455</v>
      </c>
      <c r="J147" s="128">
        <f t="shared" si="63"/>
        <v>4787</v>
      </c>
    </row>
    <row r="149" spans="1:10" ht="23.25" customHeight="1" x14ac:dyDescent="0.25">
      <c r="E149" s="128">
        <f>B147+H147</f>
        <v>17246</v>
      </c>
      <c r="F149" s="128">
        <f t="shared" ref="F149:G149" si="64">C147+I147</f>
        <v>12436</v>
      </c>
      <c r="G149" s="128">
        <f t="shared" si="64"/>
        <v>29682</v>
      </c>
    </row>
    <row r="152" spans="1:10" ht="23.25" customHeight="1" x14ac:dyDescent="0.25">
      <c r="A152" s="128" t="s">
        <v>749</v>
      </c>
      <c r="B152" s="128">
        <v>3615</v>
      </c>
      <c r="C152" s="128">
        <v>1740</v>
      </c>
      <c r="D152" s="128">
        <f>SUM(B152:C152)</f>
        <v>5355</v>
      </c>
    </row>
    <row r="153" spans="1:10" ht="23.25" customHeight="1" x14ac:dyDescent="0.25">
      <c r="A153" s="128" t="s">
        <v>748</v>
      </c>
      <c r="B153" s="128">
        <v>247</v>
      </c>
      <c r="C153" s="128">
        <v>276</v>
      </c>
      <c r="D153" s="128">
        <f t="shared" ref="D153:D162" si="65">SUM(B153:C153)</f>
        <v>523</v>
      </c>
      <c r="F153" s="128" t="s">
        <v>706</v>
      </c>
      <c r="G153" s="128">
        <f>B152+B155+B158+B161</f>
        <v>17246</v>
      </c>
      <c r="H153" s="128">
        <f t="shared" ref="H153:I153" si="66">C152+C155+C158+C161</f>
        <v>12436</v>
      </c>
      <c r="I153" s="128">
        <f t="shared" si="66"/>
        <v>29682</v>
      </c>
    </row>
    <row r="154" spans="1:10" ht="23.25" customHeight="1" x14ac:dyDescent="0.25">
      <c r="D154" s="128">
        <f t="shared" si="65"/>
        <v>0</v>
      </c>
      <c r="F154" s="128" t="s">
        <v>705</v>
      </c>
      <c r="G154" s="128">
        <f>B153+B156+B159+B162</f>
        <v>1540</v>
      </c>
      <c r="H154" s="128">
        <f t="shared" ref="H154:I154" si="67">C153+C156+C159+C162</f>
        <v>1584</v>
      </c>
      <c r="I154" s="128">
        <f t="shared" si="67"/>
        <v>3124</v>
      </c>
    </row>
    <row r="155" spans="1:10" ht="23.25" customHeight="1" x14ac:dyDescent="0.25">
      <c r="A155" s="128" t="s">
        <v>750</v>
      </c>
      <c r="B155" s="128">
        <v>6848</v>
      </c>
      <c r="C155" s="128">
        <v>5302</v>
      </c>
      <c r="D155" s="128">
        <f t="shared" si="65"/>
        <v>12150</v>
      </c>
      <c r="G155" s="128">
        <f>SUM(G153:G154)</f>
        <v>18786</v>
      </c>
      <c r="H155" s="128">
        <f t="shared" ref="H155:I155" si="68">SUM(H153:H154)</f>
        <v>14020</v>
      </c>
      <c r="I155" s="128">
        <f t="shared" si="68"/>
        <v>32806</v>
      </c>
    </row>
    <row r="156" spans="1:10" ht="23.25" customHeight="1" x14ac:dyDescent="0.25">
      <c r="A156" s="128" t="s">
        <v>705</v>
      </c>
      <c r="B156" s="128">
        <v>573</v>
      </c>
      <c r="C156" s="128">
        <v>622</v>
      </c>
      <c r="D156" s="128">
        <f t="shared" si="65"/>
        <v>1195</v>
      </c>
    </row>
    <row r="157" spans="1:10" ht="23.25" customHeight="1" x14ac:dyDescent="0.25">
      <c r="D157" s="128">
        <f t="shared" si="65"/>
        <v>0</v>
      </c>
    </row>
    <row r="158" spans="1:10" ht="23.25" customHeight="1" x14ac:dyDescent="0.25">
      <c r="A158" s="128" t="s">
        <v>751</v>
      </c>
      <c r="B158" s="128">
        <v>3672</v>
      </c>
      <c r="C158" s="128">
        <v>3121</v>
      </c>
      <c r="D158" s="128">
        <f t="shared" si="65"/>
        <v>6793</v>
      </c>
    </row>
    <row r="159" spans="1:10" ht="23.25" customHeight="1" x14ac:dyDescent="0.25">
      <c r="A159" s="128" t="s">
        <v>705</v>
      </c>
      <c r="B159" s="128">
        <v>348</v>
      </c>
      <c r="C159" s="128">
        <v>334</v>
      </c>
      <c r="D159" s="128">
        <f t="shared" si="65"/>
        <v>682</v>
      </c>
    </row>
    <row r="160" spans="1:10" ht="23.25" customHeight="1" x14ac:dyDescent="0.25">
      <c r="D160" s="128">
        <f t="shared" si="65"/>
        <v>0</v>
      </c>
    </row>
    <row r="161" spans="1:4" ht="23.25" customHeight="1" x14ac:dyDescent="0.25">
      <c r="A161" s="128" t="s">
        <v>752</v>
      </c>
      <c r="B161" s="128">
        <v>3111</v>
      </c>
      <c r="C161" s="128">
        <v>2273</v>
      </c>
      <c r="D161" s="128">
        <f t="shared" si="65"/>
        <v>5384</v>
      </c>
    </row>
    <row r="162" spans="1:4" ht="23.25" customHeight="1" x14ac:dyDescent="0.25">
      <c r="A162" s="128" t="s">
        <v>748</v>
      </c>
      <c r="B162" s="128">
        <v>372</v>
      </c>
      <c r="C162" s="128">
        <v>352</v>
      </c>
      <c r="D162" s="128">
        <f t="shared" si="65"/>
        <v>724</v>
      </c>
    </row>
  </sheetData>
  <dataConsolidate/>
  <mergeCells count="35">
    <mergeCell ref="A128:A130"/>
    <mergeCell ref="B128:D129"/>
    <mergeCell ref="E128:G129"/>
    <mergeCell ref="H128:P128"/>
    <mergeCell ref="Q128:S129"/>
    <mergeCell ref="T128:T130"/>
    <mergeCell ref="H129:J129"/>
    <mergeCell ref="K129:M129"/>
    <mergeCell ref="N129:P129"/>
    <mergeCell ref="R69:R72"/>
    <mergeCell ref="B70:D70"/>
    <mergeCell ref="E70:G70"/>
    <mergeCell ref="H70:J70"/>
    <mergeCell ref="L70:N70"/>
    <mergeCell ref="A30:A31"/>
    <mergeCell ref="A32:A33"/>
    <mergeCell ref="A34:A35"/>
    <mergeCell ref="A36:A37"/>
    <mergeCell ref="B68:N68"/>
    <mergeCell ref="A69:A72"/>
    <mergeCell ref="B69:D69"/>
    <mergeCell ref="E69:G69"/>
    <mergeCell ref="H69:J69"/>
    <mergeCell ref="L69:N69"/>
    <mergeCell ref="A43:A46"/>
    <mergeCell ref="B43:D43"/>
    <mergeCell ref="B42:N42"/>
    <mergeCell ref="E43:G43"/>
    <mergeCell ref="H43:J43"/>
    <mergeCell ref="L43:N43"/>
    <mergeCell ref="R43:R46"/>
    <mergeCell ref="B44:D44"/>
    <mergeCell ref="E44:G44"/>
    <mergeCell ref="H44:J44"/>
    <mergeCell ref="L44:N44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fitToWidth="0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50"/>
  </sheetPr>
  <dimension ref="A1:K30"/>
  <sheetViews>
    <sheetView rightToLeft="1" view="pageBreakPreview" zoomScale="85" zoomScaleSheetLayoutView="85" workbookViewId="0">
      <selection activeCell="N5" sqref="N5"/>
    </sheetView>
  </sheetViews>
  <sheetFormatPr defaultRowHeight="13.2" x14ac:dyDescent="0.25"/>
  <cols>
    <col min="1" max="1" width="32.88671875" customWidth="1"/>
    <col min="2" max="10" width="9.6640625" customWidth="1"/>
    <col min="11" max="11" width="32.6640625" customWidth="1"/>
    <col min="250" max="250" width="23.6640625" customWidth="1"/>
    <col min="251" max="252" width="9.33203125" customWidth="1"/>
    <col min="253" max="253" width="10.33203125" customWidth="1"/>
    <col min="254" max="254" width="9.88671875" customWidth="1"/>
    <col min="255" max="255" width="9.6640625" customWidth="1"/>
    <col min="256" max="256" width="10.44140625" customWidth="1"/>
    <col min="257" max="257" width="9.6640625" customWidth="1"/>
    <col min="258" max="258" width="10.33203125" customWidth="1"/>
    <col min="259" max="259" width="10.109375" customWidth="1"/>
    <col min="260" max="260" width="9.88671875" customWidth="1"/>
    <col min="261" max="261" width="9.109375" customWidth="1"/>
    <col min="262" max="262" width="10.88671875" customWidth="1"/>
    <col min="506" max="506" width="23.6640625" customWidth="1"/>
    <col min="507" max="508" width="9.33203125" customWidth="1"/>
    <col min="509" max="509" width="10.33203125" customWidth="1"/>
    <col min="510" max="510" width="9.88671875" customWidth="1"/>
    <col min="511" max="511" width="9.6640625" customWidth="1"/>
    <col min="512" max="512" width="10.44140625" customWidth="1"/>
    <col min="513" max="513" width="9.6640625" customWidth="1"/>
    <col min="514" max="514" width="10.33203125" customWidth="1"/>
    <col min="515" max="515" width="10.109375" customWidth="1"/>
    <col min="516" max="516" width="9.88671875" customWidth="1"/>
    <col min="517" max="517" width="9.109375" customWidth="1"/>
    <col min="518" max="518" width="10.88671875" customWidth="1"/>
    <col min="762" max="762" width="23.6640625" customWidth="1"/>
    <col min="763" max="764" width="9.33203125" customWidth="1"/>
    <col min="765" max="765" width="10.33203125" customWidth="1"/>
    <col min="766" max="766" width="9.88671875" customWidth="1"/>
    <col min="767" max="767" width="9.6640625" customWidth="1"/>
    <col min="768" max="768" width="10.44140625" customWidth="1"/>
    <col min="769" max="769" width="9.6640625" customWidth="1"/>
    <col min="770" max="770" width="10.33203125" customWidth="1"/>
    <col min="771" max="771" width="10.109375" customWidth="1"/>
    <col min="772" max="772" width="9.88671875" customWidth="1"/>
    <col min="773" max="773" width="9.109375" customWidth="1"/>
    <col min="774" max="774" width="10.88671875" customWidth="1"/>
    <col min="1018" max="1018" width="23.6640625" customWidth="1"/>
    <col min="1019" max="1020" width="9.33203125" customWidth="1"/>
    <col min="1021" max="1021" width="10.33203125" customWidth="1"/>
    <col min="1022" max="1022" width="9.88671875" customWidth="1"/>
    <col min="1023" max="1023" width="9.6640625" customWidth="1"/>
    <col min="1024" max="1024" width="10.44140625" customWidth="1"/>
    <col min="1025" max="1025" width="9.6640625" customWidth="1"/>
    <col min="1026" max="1026" width="10.33203125" customWidth="1"/>
    <col min="1027" max="1027" width="10.109375" customWidth="1"/>
    <col min="1028" max="1028" width="9.88671875" customWidth="1"/>
    <col min="1029" max="1029" width="9.109375" customWidth="1"/>
    <col min="1030" max="1030" width="10.88671875" customWidth="1"/>
    <col min="1274" max="1274" width="23.6640625" customWidth="1"/>
    <col min="1275" max="1276" width="9.33203125" customWidth="1"/>
    <col min="1277" max="1277" width="10.33203125" customWidth="1"/>
    <col min="1278" max="1278" width="9.88671875" customWidth="1"/>
    <col min="1279" max="1279" width="9.6640625" customWidth="1"/>
    <col min="1280" max="1280" width="10.44140625" customWidth="1"/>
    <col min="1281" max="1281" width="9.6640625" customWidth="1"/>
    <col min="1282" max="1282" width="10.33203125" customWidth="1"/>
    <col min="1283" max="1283" width="10.109375" customWidth="1"/>
    <col min="1284" max="1284" width="9.88671875" customWidth="1"/>
    <col min="1285" max="1285" width="9.109375" customWidth="1"/>
    <col min="1286" max="1286" width="10.88671875" customWidth="1"/>
    <col min="1530" max="1530" width="23.6640625" customWidth="1"/>
    <col min="1531" max="1532" width="9.33203125" customWidth="1"/>
    <col min="1533" max="1533" width="10.33203125" customWidth="1"/>
    <col min="1534" max="1534" width="9.88671875" customWidth="1"/>
    <col min="1535" max="1535" width="9.6640625" customWidth="1"/>
    <col min="1536" max="1536" width="10.44140625" customWidth="1"/>
    <col min="1537" max="1537" width="9.6640625" customWidth="1"/>
    <col min="1538" max="1538" width="10.33203125" customWidth="1"/>
    <col min="1539" max="1539" width="10.109375" customWidth="1"/>
    <col min="1540" max="1540" width="9.88671875" customWidth="1"/>
    <col min="1541" max="1541" width="9.109375" customWidth="1"/>
    <col min="1542" max="1542" width="10.88671875" customWidth="1"/>
    <col min="1786" max="1786" width="23.6640625" customWidth="1"/>
    <col min="1787" max="1788" width="9.33203125" customWidth="1"/>
    <col min="1789" max="1789" width="10.33203125" customWidth="1"/>
    <col min="1790" max="1790" width="9.88671875" customWidth="1"/>
    <col min="1791" max="1791" width="9.6640625" customWidth="1"/>
    <col min="1792" max="1792" width="10.44140625" customWidth="1"/>
    <col min="1793" max="1793" width="9.6640625" customWidth="1"/>
    <col min="1794" max="1794" width="10.33203125" customWidth="1"/>
    <col min="1795" max="1795" width="10.109375" customWidth="1"/>
    <col min="1796" max="1796" width="9.88671875" customWidth="1"/>
    <col min="1797" max="1797" width="9.109375" customWidth="1"/>
    <col min="1798" max="1798" width="10.88671875" customWidth="1"/>
    <col min="2042" max="2042" width="23.6640625" customWidth="1"/>
    <col min="2043" max="2044" width="9.33203125" customWidth="1"/>
    <col min="2045" max="2045" width="10.33203125" customWidth="1"/>
    <col min="2046" max="2046" width="9.88671875" customWidth="1"/>
    <col min="2047" max="2047" width="9.6640625" customWidth="1"/>
    <col min="2048" max="2048" width="10.44140625" customWidth="1"/>
    <col min="2049" max="2049" width="9.6640625" customWidth="1"/>
    <col min="2050" max="2050" width="10.33203125" customWidth="1"/>
    <col min="2051" max="2051" width="10.109375" customWidth="1"/>
    <col min="2052" max="2052" width="9.88671875" customWidth="1"/>
    <col min="2053" max="2053" width="9.109375" customWidth="1"/>
    <col min="2054" max="2054" width="10.88671875" customWidth="1"/>
    <col min="2298" max="2298" width="23.6640625" customWidth="1"/>
    <col min="2299" max="2300" width="9.33203125" customWidth="1"/>
    <col min="2301" max="2301" width="10.33203125" customWidth="1"/>
    <col min="2302" max="2302" width="9.88671875" customWidth="1"/>
    <col min="2303" max="2303" width="9.6640625" customWidth="1"/>
    <col min="2304" max="2304" width="10.44140625" customWidth="1"/>
    <col min="2305" max="2305" width="9.6640625" customWidth="1"/>
    <col min="2306" max="2306" width="10.33203125" customWidth="1"/>
    <col min="2307" max="2307" width="10.109375" customWidth="1"/>
    <col min="2308" max="2308" width="9.88671875" customWidth="1"/>
    <col min="2309" max="2309" width="9.109375" customWidth="1"/>
    <col min="2310" max="2310" width="10.88671875" customWidth="1"/>
    <col min="2554" max="2554" width="23.6640625" customWidth="1"/>
    <col min="2555" max="2556" width="9.33203125" customWidth="1"/>
    <col min="2557" max="2557" width="10.33203125" customWidth="1"/>
    <col min="2558" max="2558" width="9.88671875" customWidth="1"/>
    <col min="2559" max="2559" width="9.6640625" customWidth="1"/>
    <col min="2560" max="2560" width="10.44140625" customWidth="1"/>
    <col min="2561" max="2561" width="9.6640625" customWidth="1"/>
    <col min="2562" max="2562" width="10.33203125" customWidth="1"/>
    <col min="2563" max="2563" width="10.109375" customWidth="1"/>
    <col min="2564" max="2564" width="9.88671875" customWidth="1"/>
    <col min="2565" max="2565" width="9.109375" customWidth="1"/>
    <col min="2566" max="2566" width="10.88671875" customWidth="1"/>
    <col min="2810" max="2810" width="23.6640625" customWidth="1"/>
    <col min="2811" max="2812" width="9.33203125" customWidth="1"/>
    <col min="2813" max="2813" width="10.33203125" customWidth="1"/>
    <col min="2814" max="2814" width="9.88671875" customWidth="1"/>
    <col min="2815" max="2815" width="9.6640625" customWidth="1"/>
    <col min="2816" max="2816" width="10.44140625" customWidth="1"/>
    <col min="2817" max="2817" width="9.6640625" customWidth="1"/>
    <col min="2818" max="2818" width="10.33203125" customWidth="1"/>
    <col min="2819" max="2819" width="10.109375" customWidth="1"/>
    <col min="2820" max="2820" width="9.88671875" customWidth="1"/>
    <col min="2821" max="2821" width="9.109375" customWidth="1"/>
    <col min="2822" max="2822" width="10.88671875" customWidth="1"/>
    <col min="3066" max="3066" width="23.6640625" customWidth="1"/>
    <col min="3067" max="3068" width="9.33203125" customWidth="1"/>
    <col min="3069" max="3069" width="10.33203125" customWidth="1"/>
    <col min="3070" max="3070" width="9.88671875" customWidth="1"/>
    <col min="3071" max="3071" width="9.6640625" customWidth="1"/>
    <col min="3072" max="3072" width="10.44140625" customWidth="1"/>
    <col min="3073" max="3073" width="9.6640625" customWidth="1"/>
    <col min="3074" max="3074" width="10.33203125" customWidth="1"/>
    <col min="3075" max="3075" width="10.109375" customWidth="1"/>
    <col min="3076" max="3076" width="9.88671875" customWidth="1"/>
    <col min="3077" max="3077" width="9.109375" customWidth="1"/>
    <col min="3078" max="3078" width="10.88671875" customWidth="1"/>
    <col min="3322" max="3322" width="23.6640625" customWidth="1"/>
    <col min="3323" max="3324" width="9.33203125" customWidth="1"/>
    <col min="3325" max="3325" width="10.33203125" customWidth="1"/>
    <col min="3326" max="3326" width="9.88671875" customWidth="1"/>
    <col min="3327" max="3327" width="9.6640625" customWidth="1"/>
    <col min="3328" max="3328" width="10.44140625" customWidth="1"/>
    <col min="3329" max="3329" width="9.6640625" customWidth="1"/>
    <col min="3330" max="3330" width="10.33203125" customWidth="1"/>
    <col min="3331" max="3331" width="10.109375" customWidth="1"/>
    <col min="3332" max="3332" width="9.88671875" customWidth="1"/>
    <col min="3333" max="3333" width="9.109375" customWidth="1"/>
    <col min="3334" max="3334" width="10.88671875" customWidth="1"/>
    <col min="3578" max="3578" width="23.6640625" customWidth="1"/>
    <col min="3579" max="3580" width="9.33203125" customWidth="1"/>
    <col min="3581" max="3581" width="10.33203125" customWidth="1"/>
    <col min="3582" max="3582" width="9.88671875" customWidth="1"/>
    <col min="3583" max="3583" width="9.6640625" customWidth="1"/>
    <col min="3584" max="3584" width="10.44140625" customWidth="1"/>
    <col min="3585" max="3585" width="9.6640625" customWidth="1"/>
    <col min="3586" max="3586" width="10.33203125" customWidth="1"/>
    <col min="3587" max="3587" width="10.109375" customWidth="1"/>
    <col min="3588" max="3588" width="9.88671875" customWidth="1"/>
    <col min="3589" max="3589" width="9.109375" customWidth="1"/>
    <col min="3590" max="3590" width="10.88671875" customWidth="1"/>
    <col min="3834" max="3834" width="23.6640625" customWidth="1"/>
    <col min="3835" max="3836" width="9.33203125" customWidth="1"/>
    <col min="3837" max="3837" width="10.33203125" customWidth="1"/>
    <col min="3838" max="3838" width="9.88671875" customWidth="1"/>
    <col min="3839" max="3839" width="9.6640625" customWidth="1"/>
    <col min="3840" max="3840" width="10.44140625" customWidth="1"/>
    <col min="3841" max="3841" width="9.6640625" customWidth="1"/>
    <col min="3842" max="3842" width="10.33203125" customWidth="1"/>
    <col min="3843" max="3843" width="10.109375" customWidth="1"/>
    <col min="3844" max="3844" width="9.88671875" customWidth="1"/>
    <col min="3845" max="3845" width="9.109375" customWidth="1"/>
    <col min="3846" max="3846" width="10.88671875" customWidth="1"/>
    <col min="4090" max="4090" width="23.6640625" customWidth="1"/>
    <col min="4091" max="4092" width="9.33203125" customWidth="1"/>
    <col min="4093" max="4093" width="10.33203125" customWidth="1"/>
    <col min="4094" max="4094" width="9.88671875" customWidth="1"/>
    <col min="4095" max="4095" width="9.6640625" customWidth="1"/>
    <col min="4096" max="4096" width="10.44140625" customWidth="1"/>
    <col min="4097" max="4097" width="9.6640625" customWidth="1"/>
    <col min="4098" max="4098" width="10.33203125" customWidth="1"/>
    <col min="4099" max="4099" width="10.109375" customWidth="1"/>
    <col min="4100" max="4100" width="9.88671875" customWidth="1"/>
    <col min="4101" max="4101" width="9.109375" customWidth="1"/>
    <col min="4102" max="4102" width="10.88671875" customWidth="1"/>
    <col min="4346" max="4346" width="23.6640625" customWidth="1"/>
    <col min="4347" max="4348" width="9.33203125" customWidth="1"/>
    <col min="4349" max="4349" width="10.33203125" customWidth="1"/>
    <col min="4350" max="4350" width="9.88671875" customWidth="1"/>
    <col min="4351" max="4351" width="9.6640625" customWidth="1"/>
    <col min="4352" max="4352" width="10.44140625" customWidth="1"/>
    <col min="4353" max="4353" width="9.6640625" customWidth="1"/>
    <col min="4354" max="4354" width="10.33203125" customWidth="1"/>
    <col min="4355" max="4355" width="10.109375" customWidth="1"/>
    <col min="4356" max="4356" width="9.88671875" customWidth="1"/>
    <col min="4357" max="4357" width="9.109375" customWidth="1"/>
    <col min="4358" max="4358" width="10.88671875" customWidth="1"/>
    <col min="4602" max="4602" width="23.6640625" customWidth="1"/>
    <col min="4603" max="4604" width="9.33203125" customWidth="1"/>
    <col min="4605" max="4605" width="10.33203125" customWidth="1"/>
    <col min="4606" max="4606" width="9.88671875" customWidth="1"/>
    <col min="4607" max="4607" width="9.6640625" customWidth="1"/>
    <col min="4608" max="4608" width="10.44140625" customWidth="1"/>
    <col min="4609" max="4609" width="9.6640625" customWidth="1"/>
    <col min="4610" max="4610" width="10.33203125" customWidth="1"/>
    <col min="4611" max="4611" width="10.109375" customWidth="1"/>
    <col min="4612" max="4612" width="9.88671875" customWidth="1"/>
    <col min="4613" max="4613" width="9.109375" customWidth="1"/>
    <col min="4614" max="4614" width="10.88671875" customWidth="1"/>
    <col min="4858" max="4858" width="23.6640625" customWidth="1"/>
    <col min="4859" max="4860" width="9.33203125" customWidth="1"/>
    <col min="4861" max="4861" width="10.33203125" customWidth="1"/>
    <col min="4862" max="4862" width="9.88671875" customWidth="1"/>
    <col min="4863" max="4863" width="9.6640625" customWidth="1"/>
    <col min="4864" max="4864" width="10.44140625" customWidth="1"/>
    <col min="4865" max="4865" width="9.6640625" customWidth="1"/>
    <col min="4866" max="4866" width="10.33203125" customWidth="1"/>
    <col min="4867" max="4867" width="10.109375" customWidth="1"/>
    <col min="4868" max="4868" width="9.88671875" customWidth="1"/>
    <col min="4869" max="4869" width="9.109375" customWidth="1"/>
    <col min="4870" max="4870" width="10.88671875" customWidth="1"/>
    <col min="5114" max="5114" width="23.6640625" customWidth="1"/>
    <col min="5115" max="5116" width="9.33203125" customWidth="1"/>
    <col min="5117" max="5117" width="10.33203125" customWidth="1"/>
    <col min="5118" max="5118" width="9.88671875" customWidth="1"/>
    <col min="5119" max="5119" width="9.6640625" customWidth="1"/>
    <col min="5120" max="5120" width="10.44140625" customWidth="1"/>
    <col min="5121" max="5121" width="9.6640625" customWidth="1"/>
    <col min="5122" max="5122" width="10.33203125" customWidth="1"/>
    <col min="5123" max="5123" width="10.109375" customWidth="1"/>
    <col min="5124" max="5124" width="9.88671875" customWidth="1"/>
    <col min="5125" max="5125" width="9.109375" customWidth="1"/>
    <col min="5126" max="5126" width="10.88671875" customWidth="1"/>
    <col min="5370" max="5370" width="23.6640625" customWidth="1"/>
    <col min="5371" max="5372" width="9.33203125" customWidth="1"/>
    <col min="5373" max="5373" width="10.33203125" customWidth="1"/>
    <col min="5374" max="5374" width="9.88671875" customWidth="1"/>
    <col min="5375" max="5375" width="9.6640625" customWidth="1"/>
    <col min="5376" max="5376" width="10.44140625" customWidth="1"/>
    <col min="5377" max="5377" width="9.6640625" customWidth="1"/>
    <col min="5378" max="5378" width="10.33203125" customWidth="1"/>
    <col min="5379" max="5379" width="10.109375" customWidth="1"/>
    <col min="5380" max="5380" width="9.88671875" customWidth="1"/>
    <col min="5381" max="5381" width="9.109375" customWidth="1"/>
    <col min="5382" max="5382" width="10.88671875" customWidth="1"/>
    <col min="5626" max="5626" width="23.6640625" customWidth="1"/>
    <col min="5627" max="5628" width="9.33203125" customWidth="1"/>
    <col min="5629" max="5629" width="10.33203125" customWidth="1"/>
    <col min="5630" max="5630" width="9.88671875" customWidth="1"/>
    <col min="5631" max="5631" width="9.6640625" customWidth="1"/>
    <col min="5632" max="5632" width="10.44140625" customWidth="1"/>
    <col min="5633" max="5633" width="9.6640625" customWidth="1"/>
    <col min="5634" max="5634" width="10.33203125" customWidth="1"/>
    <col min="5635" max="5635" width="10.109375" customWidth="1"/>
    <col min="5636" max="5636" width="9.88671875" customWidth="1"/>
    <col min="5637" max="5637" width="9.109375" customWidth="1"/>
    <col min="5638" max="5638" width="10.88671875" customWidth="1"/>
    <col min="5882" max="5882" width="23.6640625" customWidth="1"/>
    <col min="5883" max="5884" width="9.33203125" customWidth="1"/>
    <col min="5885" max="5885" width="10.33203125" customWidth="1"/>
    <col min="5886" max="5886" width="9.88671875" customWidth="1"/>
    <col min="5887" max="5887" width="9.6640625" customWidth="1"/>
    <col min="5888" max="5888" width="10.44140625" customWidth="1"/>
    <col min="5889" max="5889" width="9.6640625" customWidth="1"/>
    <col min="5890" max="5890" width="10.33203125" customWidth="1"/>
    <col min="5891" max="5891" width="10.109375" customWidth="1"/>
    <col min="5892" max="5892" width="9.88671875" customWidth="1"/>
    <col min="5893" max="5893" width="9.109375" customWidth="1"/>
    <col min="5894" max="5894" width="10.88671875" customWidth="1"/>
    <col min="6138" max="6138" width="23.6640625" customWidth="1"/>
    <col min="6139" max="6140" width="9.33203125" customWidth="1"/>
    <col min="6141" max="6141" width="10.33203125" customWidth="1"/>
    <col min="6142" max="6142" width="9.88671875" customWidth="1"/>
    <col min="6143" max="6143" width="9.6640625" customWidth="1"/>
    <col min="6144" max="6144" width="10.44140625" customWidth="1"/>
    <col min="6145" max="6145" width="9.6640625" customWidth="1"/>
    <col min="6146" max="6146" width="10.33203125" customWidth="1"/>
    <col min="6147" max="6147" width="10.109375" customWidth="1"/>
    <col min="6148" max="6148" width="9.88671875" customWidth="1"/>
    <col min="6149" max="6149" width="9.109375" customWidth="1"/>
    <col min="6150" max="6150" width="10.88671875" customWidth="1"/>
    <col min="6394" max="6394" width="23.6640625" customWidth="1"/>
    <col min="6395" max="6396" width="9.33203125" customWidth="1"/>
    <col min="6397" max="6397" width="10.33203125" customWidth="1"/>
    <col min="6398" max="6398" width="9.88671875" customWidth="1"/>
    <col min="6399" max="6399" width="9.6640625" customWidth="1"/>
    <col min="6400" max="6400" width="10.44140625" customWidth="1"/>
    <col min="6401" max="6401" width="9.6640625" customWidth="1"/>
    <col min="6402" max="6402" width="10.33203125" customWidth="1"/>
    <col min="6403" max="6403" width="10.109375" customWidth="1"/>
    <col min="6404" max="6404" width="9.88671875" customWidth="1"/>
    <col min="6405" max="6405" width="9.109375" customWidth="1"/>
    <col min="6406" max="6406" width="10.88671875" customWidth="1"/>
    <col min="6650" max="6650" width="23.6640625" customWidth="1"/>
    <col min="6651" max="6652" width="9.33203125" customWidth="1"/>
    <col min="6653" max="6653" width="10.33203125" customWidth="1"/>
    <col min="6654" max="6654" width="9.88671875" customWidth="1"/>
    <col min="6655" max="6655" width="9.6640625" customWidth="1"/>
    <col min="6656" max="6656" width="10.44140625" customWidth="1"/>
    <col min="6657" max="6657" width="9.6640625" customWidth="1"/>
    <col min="6658" max="6658" width="10.33203125" customWidth="1"/>
    <col min="6659" max="6659" width="10.109375" customWidth="1"/>
    <col min="6660" max="6660" width="9.88671875" customWidth="1"/>
    <col min="6661" max="6661" width="9.109375" customWidth="1"/>
    <col min="6662" max="6662" width="10.88671875" customWidth="1"/>
    <col min="6906" max="6906" width="23.6640625" customWidth="1"/>
    <col min="6907" max="6908" width="9.33203125" customWidth="1"/>
    <col min="6909" max="6909" width="10.33203125" customWidth="1"/>
    <col min="6910" max="6910" width="9.88671875" customWidth="1"/>
    <col min="6911" max="6911" width="9.6640625" customWidth="1"/>
    <col min="6912" max="6912" width="10.44140625" customWidth="1"/>
    <col min="6913" max="6913" width="9.6640625" customWidth="1"/>
    <col min="6914" max="6914" width="10.33203125" customWidth="1"/>
    <col min="6915" max="6915" width="10.109375" customWidth="1"/>
    <col min="6916" max="6916" width="9.88671875" customWidth="1"/>
    <col min="6917" max="6917" width="9.109375" customWidth="1"/>
    <col min="6918" max="6918" width="10.88671875" customWidth="1"/>
    <col min="7162" max="7162" width="23.6640625" customWidth="1"/>
    <col min="7163" max="7164" width="9.33203125" customWidth="1"/>
    <col min="7165" max="7165" width="10.33203125" customWidth="1"/>
    <col min="7166" max="7166" width="9.88671875" customWidth="1"/>
    <col min="7167" max="7167" width="9.6640625" customWidth="1"/>
    <col min="7168" max="7168" width="10.44140625" customWidth="1"/>
    <col min="7169" max="7169" width="9.6640625" customWidth="1"/>
    <col min="7170" max="7170" width="10.33203125" customWidth="1"/>
    <col min="7171" max="7171" width="10.109375" customWidth="1"/>
    <col min="7172" max="7172" width="9.88671875" customWidth="1"/>
    <col min="7173" max="7173" width="9.109375" customWidth="1"/>
    <col min="7174" max="7174" width="10.88671875" customWidth="1"/>
    <col min="7418" max="7418" width="23.6640625" customWidth="1"/>
    <col min="7419" max="7420" width="9.33203125" customWidth="1"/>
    <col min="7421" max="7421" width="10.33203125" customWidth="1"/>
    <col min="7422" max="7422" width="9.88671875" customWidth="1"/>
    <col min="7423" max="7423" width="9.6640625" customWidth="1"/>
    <col min="7424" max="7424" width="10.44140625" customWidth="1"/>
    <col min="7425" max="7425" width="9.6640625" customWidth="1"/>
    <col min="7426" max="7426" width="10.33203125" customWidth="1"/>
    <col min="7427" max="7427" width="10.109375" customWidth="1"/>
    <col min="7428" max="7428" width="9.88671875" customWidth="1"/>
    <col min="7429" max="7429" width="9.109375" customWidth="1"/>
    <col min="7430" max="7430" width="10.88671875" customWidth="1"/>
    <col min="7674" max="7674" width="23.6640625" customWidth="1"/>
    <col min="7675" max="7676" width="9.33203125" customWidth="1"/>
    <col min="7677" max="7677" width="10.33203125" customWidth="1"/>
    <col min="7678" max="7678" width="9.88671875" customWidth="1"/>
    <col min="7679" max="7679" width="9.6640625" customWidth="1"/>
    <col min="7680" max="7680" width="10.44140625" customWidth="1"/>
    <col min="7681" max="7681" width="9.6640625" customWidth="1"/>
    <col min="7682" max="7682" width="10.33203125" customWidth="1"/>
    <col min="7683" max="7683" width="10.109375" customWidth="1"/>
    <col min="7684" max="7684" width="9.88671875" customWidth="1"/>
    <col min="7685" max="7685" width="9.109375" customWidth="1"/>
    <col min="7686" max="7686" width="10.88671875" customWidth="1"/>
    <col min="7930" max="7930" width="23.6640625" customWidth="1"/>
    <col min="7931" max="7932" width="9.33203125" customWidth="1"/>
    <col min="7933" max="7933" width="10.33203125" customWidth="1"/>
    <col min="7934" max="7934" width="9.88671875" customWidth="1"/>
    <col min="7935" max="7935" width="9.6640625" customWidth="1"/>
    <col min="7936" max="7936" width="10.44140625" customWidth="1"/>
    <col min="7937" max="7937" width="9.6640625" customWidth="1"/>
    <col min="7938" max="7938" width="10.33203125" customWidth="1"/>
    <col min="7939" max="7939" width="10.109375" customWidth="1"/>
    <col min="7940" max="7940" width="9.88671875" customWidth="1"/>
    <col min="7941" max="7941" width="9.109375" customWidth="1"/>
    <col min="7942" max="7942" width="10.88671875" customWidth="1"/>
    <col min="8186" max="8186" width="23.6640625" customWidth="1"/>
    <col min="8187" max="8188" width="9.33203125" customWidth="1"/>
    <col min="8189" max="8189" width="10.33203125" customWidth="1"/>
    <col min="8190" max="8190" width="9.88671875" customWidth="1"/>
    <col min="8191" max="8191" width="9.6640625" customWidth="1"/>
    <col min="8192" max="8192" width="10.44140625" customWidth="1"/>
    <col min="8193" max="8193" width="9.6640625" customWidth="1"/>
    <col min="8194" max="8194" width="10.33203125" customWidth="1"/>
    <col min="8195" max="8195" width="10.109375" customWidth="1"/>
    <col min="8196" max="8196" width="9.88671875" customWidth="1"/>
    <col min="8197" max="8197" width="9.109375" customWidth="1"/>
    <col min="8198" max="8198" width="10.88671875" customWidth="1"/>
    <col min="8442" max="8442" width="23.6640625" customWidth="1"/>
    <col min="8443" max="8444" width="9.33203125" customWidth="1"/>
    <col min="8445" max="8445" width="10.33203125" customWidth="1"/>
    <col min="8446" max="8446" width="9.88671875" customWidth="1"/>
    <col min="8447" max="8447" width="9.6640625" customWidth="1"/>
    <col min="8448" max="8448" width="10.44140625" customWidth="1"/>
    <col min="8449" max="8449" width="9.6640625" customWidth="1"/>
    <col min="8450" max="8450" width="10.33203125" customWidth="1"/>
    <col min="8451" max="8451" width="10.109375" customWidth="1"/>
    <col min="8452" max="8452" width="9.88671875" customWidth="1"/>
    <col min="8453" max="8453" width="9.109375" customWidth="1"/>
    <col min="8454" max="8454" width="10.88671875" customWidth="1"/>
    <col min="8698" max="8698" width="23.6640625" customWidth="1"/>
    <col min="8699" max="8700" width="9.33203125" customWidth="1"/>
    <col min="8701" max="8701" width="10.33203125" customWidth="1"/>
    <col min="8702" max="8702" width="9.88671875" customWidth="1"/>
    <col min="8703" max="8703" width="9.6640625" customWidth="1"/>
    <col min="8704" max="8704" width="10.44140625" customWidth="1"/>
    <col min="8705" max="8705" width="9.6640625" customWidth="1"/>
    <col min="8706" max="8706" width="10.33203125" customWidth="1"/>
    <col min="8707" max="8707" width="10.109375" customWidth="1"/>
    <col min="8708" max="8708" width="9.88671875" customWidth="1"/>
    <col min="8709" max="8709" width="9.109375" customWidth="1"/>
    <col min="8710" max="8710" width="10.88671875" customWidth="1"/>
    <col min="8954" max="8954" width="23.6640625" customWidth="1"/>
    <col min="8955" max="8956" width="9.33203125" customWidth="1"/>
    <col min="8957" max="8957" width="10.33203125" customWidth="1"/>
    <col min="8958" max="8958" width="9.88671875" customWidth="1"/>
    <col min="8959" max="8959" width="9.6640625" customWidth="1"/>
    <col min="8960" max="8960" width="10.44140625" customWidth="1"/>
    <col min="8961" max="8961" width="9.6640625" customWidth="1"/>
    <col min="8962" max="8962" width="10.33203125" customWidth="1"/>
    <col min="8963" max="8963" width="10.109375" customWidth="1"/>
    <col min="8964" max="8964" width="9.88671875" customWidth="1"/>
    <col min="8965" max="8965" width="9.109375" customWidth="1"/>
    <col min="8966" max="8966" width="10.88671875" customWidth="1"/>
    <col min="9210" max="9210" width="23.6640625" customWidth="1"/>
    <col min="9211" max="9212" width="9.33203125" customWidth="1"/>
    <col min="9213" max="9213" width="10.33203125" customWidth="1"/>
    <col min="9214" max="9214" width="9.88671875" customWidth="1"/>
    <col min="9215" max="9215" width="9.6640625" customWidth="1"/>
    <col min="9216" max="9216" width="10.44140625" customWidth="1"/>
    <col min="9217" max="9217" width="9.6640625" customWidth="1"/>
    <col min="9218" max="9218" width="10.33203125" customWidth="1"/>
    <col min="9219" max="9219" width="10.109375" customWidth="1"/>
    <col min="9220" max="9220" width="9.88671875" customWidth="1"/>
    <col min="9221" max="9221" width="9.109375" customWidth="1"/>
    <col min="9222" max="9222" width="10.88671875" customWidth="1"/>
    <col min="9466" max="9466" width="23.6640625" customWidth="1"/>
    <col min="9467" max="9468" width="9.33203125" customWidth="1"/>
    <col min="9469" max="9469" width="10.33203125" customWidth="1"/>
    <col min="9470" max="9470" width="9.88671875" customWidth="1"/>
    <col min="9471" max="9471" width="9.6640625" customWidth="1"/>
    <col min="9472" max="9472" width="10.44140625" customWidth="1"/>
    <col min="9473" max="9473" width="9.6640625" customWidth="1"/>
    <col min="9474" max="9474" width="10.33203125" customWidth="1"/>
    <col min="9475" max="9475" width="10.109375" customWidth="1"/>
    <col min="9476" max="9476" width="9.88671875" customWidth="1"/>
    <col min="9477" max="9477" width="9.109375" customWidth="1"/>
    <col min="9478" max="9478" width="10.88671875" customWidth="1"/>
    <col min="9722" max="9722" width="23.6640625" customWidth="1"/>
    <col min="9723" max="9724" width="9.33203125" customWidth="1"/>
    <col min="9725" max="9725" width="10.33203125" customWidth="1"/>
    <col min="9726" max="9726" width="9.88671875" customWidth="1"/>
    <col min="9727" max="9727" width="9.6640625" customWidth="1"/>
    <col min="9728" max="9728" width="10.44140625" customWidth="1"/>
    <col min="9729" max="9729" width="9.6640625" customWidth="1"/>
    <col min="9730" max="9730" width="10.33203125" customWidth="1"/>
    <col min="9731" max="9731" width="10.109375" customWidth="1"/>
    <col min="9732" max="9732" width="9.88671875" customWidth="1"/>
    <col min="9733" max="9733" width="9.109375" customWidth="1"/>
    <col min="9734" max="9734" width="10.88671875" customWidth="1"/>
    <col min="9978" max="9978" width="23.6640625" customWidth="1"/>
    <col min="9979" max="9980" width="9.33203125" customWidth="1"/>
    <col min="9981" max="9981" width="10.33203125" customWidth="1"/>
    <col min="9982" max="9982" width="9.88671875" customWidth="1"/>
    <col min="9983" max="9983" width="9.6640625" customWidth="1"/>
    <col min="9984" max="9984" width="10.44140625" customWidth="1"/>
    <col min="9985" max="9985" width="9.6640625" customWidth="1"/>
    <col min="9986" max="9986" width="10.33203125" customWidth="1"/>
    <col min="9987" max="9987" width="10.109375" customWidth="1"/>
    <col min="9988" max="9988" width="9.88671875" customWidth="1"/>
    <col min="9989" max="9989" width="9.109375" customWidth="1"/>
    <col min="9990" max="9990" width="10.88671875" customWidth="1"/>
    <col min="10234" max="10234" width="23.6640625" customWidth="1"/>
    <col min="10235" max="10236" width="9.33203125" customWidth="1"/>
    <col min="10237" max="10237" width="10.33203125" customWidth="1"/>
    <col min="10238" max="10238" width="9.88671875" customWidth="1"/>
    <col min="10239" max="10239" width="9.6640625" customWidth="1"/>
    <col min="10240" max="10240" width="10.44140625" customWidth="1"/>
    <col min="10241" max="10241" width="9.6640625" customWidth="1"/>
    <col min="10242" max="10242" width="10.33203125" customWidth="1"/>
    <col min="10243" max="10243" width="10.109375" customWidth="1"/>
    <col min="10244" max="10244" width="9.88671875" customWidth="1"/>
    <col min="10245" max="10245" width="9.109375" customWidth="1"/>
    <col min="10246" max="10246" width="10.88671875" customWidth="1"/>
    <col min="10490" max="10490" width="23.6640625" customWidth="1"/>
    <col min="10491" max="10492" width="9.33203125" customWidth="1"/>
    <col min="10493" max="10493" width="10.33203125" customWidth="1"/>
    <col min="10494" max="10494" width="9.88671875" customWidth="1"/>
    <col min="10495" max="10495" width="9.6640625" customWidth="1"/>
    <col min="10496" max="10496" width="10.44140625" customWidth="1"/>
    <col min="10497" max="10497" width="9.6640625" customWidth="1"/>
    <col min="10498" max="10498" width="10.33203125" customWidth="1"/>
    <col min="10499" max="10499" width="10.109375" customWidth="1"/>
    <col min="10500" max="10500" width="9.88671875" customWidth="1"/>
    <col min="10501" max="10501" width="9.109375" customWidth="1"/>
    <col min="10502" max="10502" width="10.88671875" customWidth="1"/>
    <col min="10746" max="10746" width="23.6640625" customWidth="1"/>
    <col min="10747" max="10748" width="9.33203125" customWidth="1"/>
    <col min="10749" max="10749" width="10.33203125" customWidth="1"/>
    <col min="10750" max="10750" width="9.88671875" customWidth="1"/>
    <col min="10751" max="10751" width="9.6640625" customWidth="1"/>
    <col min="10752" max="10752" width="10.44140625" customWidth="1"/>
    <col min="10753" max="10753" width="9.6640625" customWidth="1"/>
    <col min="10754" max="10754" width="10.33203125" customWidth="1"/>
    <col min="10755" max="10755" width="10.109375" customWidth="1"/>
    <col min="10756" max="10756" width="9.88671875" customWidth="1"/>
    <col min="10757" max="10757" width="9.109375" customWidth="1"/>
    <col min="10758" max="10758" width="10.88671875" customWidth="1"/>
    <col min="11002" max="11002" width="23.6640625" customWidth="1"/>
    <col min="11003" max="11004" width="9.33203125" customWidth="1"/>
    <col min="11005" max="11005" width="10.33203125" customWidth="1"/>
    <col min="11006" max="11006" width="9.88671875" customWidth="1"/>
    <col min="11007" max="11007" width="9.6640625" customWidth="1"/>
    <col min="11008" max="11008" width="10.44140625" customWidth="1"/>
    <col min="11009" max="11009" width="9.6640625" customWidth="1"/>
    <col min="11010" max="11010" width="10.33203125" customWidth="1"/>
    <col min="11011" max="11011" width="10.109375" customWidth="1"/>
    <col min="11012" max="11012" width="9.88671875" customWidth="1"/>
    <col min="11013" max="11013" width="9.109375" customWidth="1"/>
    <col min="11014" max="11014" width="10.88671875" customWidth="1"/>
    <col min="11258" max="11258" width="23.6640625" customWidth="1"/>
    <col min="11259" max="11260" width="9.33203125" customWidth="1"/>
    <col min="11261" max="11261" width="10.33203125" customWidth="1"/>
    <col min="11262" max="11262" width="9.88671875" customWidth="1"/>
    <col min="11263" max="11263" width="9.6640625" customWidth="1"/>
    <col min="11264" max="11264" width="10.44140625" customWidth="1"/>
    <col min="11265" max="11265" width="9.6640625" customWidth="1"/>
    <col min="11266" max="11266" width="10.33203125" customWidth="1"/>
    <col min="11267" max="11267" width="10.109375" customWidth="1"/>
    <col min="11268" max="11268" width="9.88671875" customWidth="1"/>
    <col min="11269" max="11269" width="9.109375" customWidth="1"/>
    <col min="11270" max="11270" width="10.88671875" customWidth="1"/>
    <col min="11514" max="11514" width="23.6640625" customWidth="1"/>
    <col min="11515" max="11516" width="9.33203125" customWidth="1"/>
    <col min="11517" max="11517" width="10.33203125" customWidth="1"/>
    <col min="11518" max="11518" width="9.88671875" customWidth="1"/>
    <col min="11519" max="11519" width="9.6640625" customWidth="1"/>
    <col min="11520" max="11520" width="10.44140625" customWidth="1"/>
    <col min="11521" max="11521" width="9.6640625" customWidth="1"/>
    <col min="11522" max="11522" width="10.33203125" customWidth="1"/>
    <col min="11523" max="11523" width="10.109375" customWidth="1"/>
    <col min="11524" max="11524" width="9.88671875" customWidth="1"/>
    <col min="11525" max="11525" width="9.109375" customWidth="1"/>
    <col min="11526" max="11526" width="10.88671875" customWidth="1"/>
    <col min="11770" max="11770" width="23.6640625" customWidth="1"/>
    <col min="11771" max="11772" width="9.33203125" customWidth="1"/>
    <col min="11773" max="11773" width="10.33203125" customWidth="1"/>
    <col min="11774" max="11774" width="9.88671875" customWidth="1"/>
    <col min="11775" max="11775" width="9.6640625" customWidth="1"/>
    <col min="11776" max="11776" width="10.44140625" customWidth="1"/>
    <col min="11777" max="11777" width="9.6640625" customWidth="1"/>
    <col min="11778" max="11778" width="10.33203125" customWidth="1"/>
    <col min="11779" max="11779" width="10.109375" customWidth="1"/>
    <col min="11780" max="11780" width="9.88671875" customWidth="1"/>
    <col min="11781" max="11781" width="9.109375" customWidth="1"/>
    <col min="11782" max="11782" width="10.88671875" customWidth="1"/>
    <col min="12026" max="12026" width="23.6640625" customWidth="1"/>
    <col min="12027" max="12028" width="9.33203125" customWidth="1"/>
    <col min="12029" max="12029" width="10.33203125" customWidth="1"/>
    <col min="12030" max="12030" width="9.88671875" customWidth="1"/>
    <col min="12031" max="12031" width="9.6640625" customWidth="1"/>
    <col min="12032" max="12032" width="10.44140625" customWidth="1"/>
    <col min="12033" max="12033" width="9.6640625" customWidth="1"/>
    <col min="12034" max="12034" width="10.33203125" customWidth="1"/>
    <col min="12035" max="12035" width="10.109375" customWidth="1"/>
    <col min="12036" max="12036" width="9.88671875" customWidth="1"/>
    <col min="12037" max="12037" width="9.109375" customWidth="1"/>
    <col min="12038" max="12038" width="10.88671875" customWidth="1"/>
    <col min="12282" max="12282" width="23.6640625" customWidth="1"/>
    <col min="12283" max="12284" width="9.33203125" customWidth="1"/>
    <col min="12285" max="12285" width="10.33203125" customWidth="1"/>
    <col min="12286" max="12286" width="9.88671875" customWidth="1"/>
    <col min="12287" max="12287" width="9.6640625" customWidth="1"/>
    <col min="12288" max="12288" width="10.44140625" customWidth="1"/>
    <col min="12289" max="12289" width="9.6640625" customWidth="1"/>
    <col min="12290" max="12290" width="10.33203125" customWidth="1"/>
    <col min="12291" max="12291" width="10.109375" customWidth="1"/>
    <col min="12292" max="12292" width="9.88671875" customWidth="1"/>
    <col min="12293" max="12293" width="9.109375" customWidth="1"/>
    <col min="12294" max="12294" width="10.88671875" customWidth="1"/>
    <col min="12538" max="12538" width="23.6640625" customWidth="1"/>
    <col min="12539" max="12540" width="9.33203125" customWidth="1"/>
    <col min="12541" max="12541" width="10.33203125" customWidth="1"/>
    <col min="12542" max="12542" width="9.88671875" customWidth="1"/>
    <col min="12543" max="12543" width="9.6640625" customWidth="1"/>
    <col min="12544" max="12544" width="10.44140625" customWidth="1"/>
    <col min="12545" max="12545" width="9.6640625" customWidth="1"/>
    <col min="12546" max="12546" width="10.33203125" customWidth="1"/>
    <col min="12547" max="12547" width="10.109375" customWidth="1"/>
    <col min="12548" max="12548" width="9.88671875" customWidth="1"/>
    <col min="12549" max="12549" width="9.109375" customWidth="1"/>
    <col min="12550" max="12550" width="10.88671875" customWidth="1"/>
    <col min="12794" max="12794" width="23.6640625" customWidth="1"/>
    <col min="12795" max="12796" width="9.33203125" customWidth="1"/>
    <col min="12797" max="12797" width="10.33203125" customWidth="1"/>
    <col min="12798" max="12798" width="9.88671875" customWidth="1"/>
    <col min="12799" max="12799" width="9.6640625" customWidth="1"/>
    <col min="12800" max="12800" width="10.44140625" customWidth="1"/>
    <col min="12801" max="12801" width="9.6640625" customWidth="1"/>
    <col min="12802" max="12802" width="10.33203125" customWidth="1"/>
    <col min="12803" max="12803" width="10.109375" customWidth="1"/>
    <col min="12804" max="12804" width="9.88671875" customWidth="1"/>
    <col min="12805" max="12805" width="9.109375" customWidth="1"/>
    <col min="12806" max="12806" width="10.88671875" customWidth="1"/>
    <col min="13050" max="13050" width="23.6640625" customWidth="1"/>
    <col min="13051" max="13052" width="9.33203125" customWidth="1"/>
    <col min="13053" max="13053" width="10.33203125" customWidth="1"/>
    <col min="13054" max="13054" width="9.88671875" customWidth="1"/>
    <col min="13055" max="13055" width="9.6640625" customWidth="1"/>
    <col min="13056" max="13056" width="10.44140625" customWidth="1"/>
    <col min="13057" max="13057" width="9.6640625" customWidth="1"/>
    <col min="13058" max="13058" width="10.33203125" customWidth="1"/>
    <col min="13059" max="13059" width="10.109375" customWidth="1"/>
    <col min="13060" max="13060" width="9.88671875" customWidth="1"/>
    <col min="13061" max="13061" width="9.109375" customWidth="1"/>
    <col min="13062" max="13062" width="10.88671875" customWidth="1"/>
    <col min="13306" max="13306" width="23.6640625" customWidth="1"/>
    <col min="13307" max="13308" width="9.33203125" customWidth="1"/>
    <col min="13309" max="13309" width="10.33203125" customWidth="1"/>
    <col min="13310" max="13310" width="9.88671875" customWidth="1"/>
    <col min="13311" max="13311" width="9.6640625" customWidth="1"/>
    <col min="13312" max="13312" width="10.44140625" customWidth="1"/>
    <col min="13313" max="13313" width="9.6640625" customWidth="1"/>
    <col min="13314" max="13314" width="10.33203125" customWidth="1"/>
    <col min="13315" max="13315" width="10.109375" customWidth="1"/>
    <col min="13316" max="13316" width="9.88671875" customWidth="1"/>
    <col min="13317" max="13317" width="9.109375" customWidth="1"/>
    <col min="13318" max="13318" width="10.88671875" customWidth="1"/>
    <col min="13562" max="13562" width="23.6640625" customWidth="1"/>
    <col min="13563" max="13564" width="9.33203125" customWidth="1"/>
    <col min="13565" max="13565" width="10.33203125" customWidth="1"/>
    <col min="13566" max="13566" width="9.88671875" customWidth="1"/>
    <col min="13567" max="13567" width="9.6640625" customWidth="1"/>
    <col min="13568" max="13568" width="10.44140625" customWidth="1"/>
    <col min="13569" max="13569" width="9.6640625" customWidth="1"/>
    <col min="13570" max="13570" width="10.33203125" customWidth="1"/>
    <col min="13571" max="13571" width="10.109375" customWidth="1"/>
    <col min="13572" max="13572" width="9.88671875" customWidth="1"/>
    <col min="13573" max="13573" width="9.109375" customWidth="1"/>
    <col min="13574" max="13574" width="10.88671875" customWidth="1"/>
    <col min="13818" max="13818" width="23.6640625" customWidth="1"/>
    <col min="13819" max="13820" width="9.33203125" customWidth="1"/>
    <col min="13821" max="13821" width="10.33203125" customWidth="1"/>
    <col min="13822" max="13822" width="9.88671875" customWidth="1"/>
    <col min="13823" max="13823" width="9.6640625" customWidth="1"/>
    <col min="13824" max="13824" width="10.44140625" customWidth="1"/>
    <col min="13825" max="13825" width="9.6640625" customWidth="1"/>
    <col min="13826" max="13826" width="10.33203125" customWidth="1"/>
    <col min="13827" max="13827" width="10.109375" customWidth="1"/>
    <col min="13828" max="13828" width="9.88671875" customWidth="1"/>
    <col min="13829" max="13829" width="9.109375" customWidth="1"/>
    <col min="13830" max="13830" width="10.88671875" customWidth="1"/>
    <col min="14074" max="14074" width="23.6640625" customWidth="1"/>
    <col min="14075" max="14076" width="9.33203125" customWidth="1"/>
    <col min="14077" max="14077" width="10.33203125" customWidth="1"/>
    <col min="14078" max="14078" width="9.88671875" customWidth="1"/>
    <col min="14079" max="14079" width="9.6640625" customWidth="1"/>
    <col min="14080" max="14080" width="10.44140625" customWidth="1"/>
    <col min="14081" max="14081" width="9.6640625" customWidth="1"/>
    <col min="14082" max="14082" width="10.33203125" customWidth="1"/>
    <col min="14083" max="14083" width="10.109375" customWidth="1"/>
    <col min="14084" max="14084" width="9.88671875" customWidth="1"/>
    <col min="14085" max="14085" width="9.109375" customWidth="1"/>
    <col min="14086" max="14086" width="10.88671875" customWidth="1"/>
    <col min="14330" max="14330" width="23.6640625" customWidth="1"/>
    <col min="14331" max="14332" width="9.33203125" customWidth="1"/>
    <col min="14333" max="14333" width="10.33203125" customWidth="1"/>
    <col min="14334" max="14334" width="9.88671875" customWidth="1"/>
    <col min="14335" max="14335" width="9.6640625" customWidth="1"/>
    <col min="14336" max="14336" width="10.44140625" customWidth="1"/>
    <col min="14337" max="14337" width="9.6640625" customWidth="1"/>
    <col min="14338" max="14338" width="10.33203125" customWidth="1"/>
    <col min="14339" max="14339" width="10.109375" customWidth="1"/>
    <col min="14340" max="14340" width="9.88671875" customWidth="1"/>
    <col min="14341" max="14341" width="9.109375" customWidth="1"/>
    <col min="14342" max="14342" width="10.88671875" customWidth="1"/>
    <col min="14586" max="14586" width="23.6640625" customWidth="1"/>
    <col min="14587" max="14588" width="9.33203125" customWidth="1"/>
    <col min="14589" max="14589" width="10.33203125" customWidth="1"/>
    <col min="14590" max="14590" width="9.88671875" customWidth="1"/>
    <col min="14591" max="14591" width="9.6640625" customWidth="1"/>
    <col min="14592" max="14592" width="10.44140625" customWidth="1"/>
    <col min="14593" max="14593" width="9.6640625" customWidth="1"/>
    <col min="14594" max="14594" width="10.33203125" customWidth="1"/>
    <col min="14595" max="14595" width="10.109375" customWidth="1"/>
    <col min="14596" max="14596" width="9.88671875" customWidth="1"/>
    <col min="14597" max="14597" width="9.109375" customWidth="1"/>
    <col min="14598" max="14598" width="10.88671875" customWidth="1"/>
    <col min="14842" max="14842" width="23.6640625" customWidth="1"/>
    <col min="14843" max="14844" width="9.33203125" customWidth="1"/>
    <col min="14845" max="14845" width="10.33203125" customWidth="1"/>
    <col min="14846" max="14846" width="9.88671875" customWidth="1"/>
    <col min="14847" max="14847" width="9.6640625" customWidth="1"/>
    <col min="14848" max="14848" width="10.44140625" customWidth="1"/>
    <col min="14849" max="14849" width="9.6640625" customWidth="1"/>
    <col min="14850" max="14850" width="10.33203125" customWidth="1"/>
    <col min="14851" max="14851" width="10.109375" customWidth="1"/>
    <col min="14852" max="14852" width="9.88671875" customWidth="1"/>
    <col min="14853" max="14853" width="9.109375" customWidth="1"/>
    <col min="14854" max="14854" width="10.88671875" customWidth="1"/>
    <col min="15098" max="15098" width="23.6640625" customWidth="1"/>
    <col min="15099" max="15100" width="9.33203125" customWidth="1"/>
    <col min="15101" max="15101" width="10.33203125" customWidth="1"/>
    <col min="15102" max="15102" width="9.88671875" customWidth="1"/>
    <col min="15103" max="15103" width="9.6640625" customWidth="1"/>
    <col min="15104" max="15104" width="10.44140625" customWidth="1"/>
    <col min="15105" max="15105" width="9.6640625" customWidth="1"/>
    <col min="15106" max="15106" width="10.33203125" customWidth="1"/>
    <col min="15107" max="15107" width="10.109375" customWidth="1"/>
    <col min="15108" max="15108" width="9.88671875" customWidth="1"/>
    <col min="15109" max="15109" width="9.109375" customWidth="1"/>
    <col min="15110" max="15110" width="10.88671875" customWidth="1"/>
    <col min="15354" max="15354" width="23.6640625" customWidth="1"/>
    <col min="15355" max="15356" width="9.33203125" customWidth="1"/>
    <col min="15357" max="15357" width="10.33203125" customWidth="1"/>
    <col min="15358" max="15358" width="9.88671875" customWidth="1"/>
    <col min="15359" max="15359" width="9.6640625" customWidth="1"/>
    <col min="15360" max="15360" width="10.44140625" customWidth="1"/>
    <col min="15361" max="15361" width="9.6640625" customWidth="1"/>
    <col min="15362" max="15362" width="10.33203125" customWidth="1"/>
    <col min="15363" max="15363" width="10.109375" customWidth="1"/>
    <col min="15364" max="15364" width="9.88671875" customWidth="1"/>
    <col min="15365" max="15365" width="9.109375" customWidth="1"/>
    <col min="15366" max="15366" width="10.88671875" customWidth="1"/>
    <col min="15610" max="15610" width="23.6640625" customWidth="1"/>
    <col min="15611" max="15612" width="9.33203125" customWidth="1"/>
    <col min="15613" max="15613" width="10.33203125" customWidth="1"/>
    <col min="15614" max="15614" width="9.88671875" customWidth="1"/>
    <col min="15615" max="15615" width="9.6640625" customWidth="1"/>
    <col min="15616" max="15616" width="10.44140625" customWidth="1"/>
    <col min="15617" max="15617" width="9.6640625" customWidth="1"/>
    <col min="15618" max="15618" width="10.33203125" customWidth="1"/>
    <col min="15619" max="15619" width="10.109375" customWidth="1"/>
    <col min="15620" max="15620" width="9.88671875" customWidth="1"/>
    <col min="15621" max="15621" width="9.109375" customWidth="1"/>
    <col min="15622" max="15622" width="10.88671875" customWidth="1"/>
    <col min="15866" max="15866" width="23.6640625" customWidth="1"/>
    <col min="15867" max="15868" width="9.33203125" customWidth="1"/>
    <col min="15869" max="15869" width="10.33203125" customWidth="1"/>
    <col min="15870" max="15870" width="9.88671875" customWidth="1"/>
    <col min="15871" max="15871" width="9.6640625" customWidth="1"/>
    <col min="15872" max="15872" width="10.44140625" customWidth="1"/>
    <col min="15873" max="15873" width="9.6640625" customWidth="1"/>
    <col min="15874" max="15874" width="10.33203125" customWidth="1"/>
    <col min="15875" max="15875" width="10.109375" customWidth="1"/>
    <col min="15876" max="15876" width="9.88671875" customWidth="1"/>
    <col min="15877" max="15877" width="9.109375" customWidth="1"/>
    <col min="15878" max="15878" width="10.88671875" customWidth="1"/>
    <col min="16122" max="16122" width="23.6640625" customWidth="1"/>
    <col min="16123" max="16124" width="9.33203125" customWidth="1"/>
    <col min="16125" max="16125" width="10.33203125" customWidth="1"/>
    <col min="16126" max="16126" width="9.88671875" customWidth="1"/>
    <col min="16127" max="16127" width="9.6640625" customWidth="1"/>
    <col min="16128" max="16128" width="10.44140625" customWidth="1"/>
    <col min="16129" max="16129" width="9.6640625" customWidth="1"/>
    <col min="16130" max="16130" width="10.33203125" customWidth="1"/>
    <col min="16131" max="16131" width="10.109375" customWidth="1"/>
    <col min="16132" max="16132" width="9.88671875" customWidth="1"/>
    <col min="16133" max="16133" width="9.109375" customWidth="1"/>
    <col min="16134" max="16134" width="10.88671875" customWidth="1"/>
  </cols>
  <sheetData>
    <row r="1" spans="1:11" ht="28.5" customHeight="1" x14ac:dyDescent="0.25">
      <c r="A1" s="702" t="s">
        <v>796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ht="39" customHeight="1" x14ac:dyDescent="0.25">
      <c r="A2" s="748" t="s">
        <v>797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s="3" customFormat="1" ht="21" customHeight="1" thickBot="1" x14ac:dyDescent="0.3">
      <c r="A3" s="19" t="s">
        <v>649</v>
      </c>
      <c r="B3" s="194"/>
      <c r="C3" s="194"/>
      <c r="D3" s="194"/>
      <c r="E3" s="194"/>
      <c r="F3" s="194"/>
      <c r="G3" s="194"/>
      <c r="H3" s="194"/>
      <c r="I3" s="194"/>
      <c r="J3" s="194"/>
      <c r="K3" s="196" t="s">
        <v>650</v>
      </c>
    </row>
    <row r="4" spans="1:11" s="3" customFormat="1" ht="18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8</v>
      </c>
      <c r="I4" s="701"/>
      <c r="J4" s="701"/>
      <c r="K4" s="724" t="s">
        <v>164</v>
      </c>
    </row>
    <row r="5" spans="1:11" s="3" customFormat="1" ht="18" customHeight="1" x14ac:dyDescent="0.25">
      <c r="A5" s="702"/>
      <c r="B5" s="699" t="s">
        <v>448</v>
      </c>
      <c r="C5" s="699"/>
      <c r="D5" s="699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3" customFormat="1" ht="18" customHeight="1" x14ac:dyDescent="0.25">
      <c r="A6" s="702"/>
      <c r="B6" s="315" t="s">
        <v>237</v>
      </c>
      <c r="C6" s="315" t="s">
        <v>270</v>
      </c>
      <c r="D6" s="314" t="s">
        <v>243</v>
      </c>
      <c r="E6" s="315" t="s">
        <v>237</v>
      </c>
      <c r="F6" s="315" t="s">
        <v>270</v>
      </c>
      <c r="G6" s="314" t="s">
        <v>243</v>
      </c>
      <c r="H6" s="315" t="s">
        <v>237</v>
      </c>
      <c r="I6" s="315" t="s">
        <v>270</v>
      </c>
      <c r="J6" s="314" t="s">
        <v>243</v>
      </c>
      <c r="K6" s="725"/>
    </row>
    <row r="7" spans="1:11" s="3" customFormat="1" ht="18" customHeight="1" thickBot="1" x14ac:dyDescent="0.3">
      <c r="A7" s="703"/>
      <c r="B7" s="267" t="s">
        <v>240</v>
      </c>
      <c r="C7" s="267" t="s">
        <v>241</v>
      </c>
      <c r="D7" s="267" t="s">
        <v>242</v>
      </c>
      <c r="E7" s="267" t="s">
        <v>240</v>
      </c>
      <c r="F7" s="267" t="s">
        <v>241</v>
      </c>
      <c r="G7" s="267" t="s">
        <v>242</v>
      </c>
      <c r="H7" s="267" t="s">
        <v>240</v>
      </c>
      <c r="I7" s="267" t="s">
        <v>241</v>
      </c>
      <c r="J7" s="267" t="s">
        <v>242</v>
      </c>
      <c r="K7" s="726"/>
    </row>
    <row r="8" spans="1:11" ht="21" customHeight="1" x14ac:dyDescent="0.3">
      <c r="A8" s="250" t="s">
        <v>9</v>
      </c>
      <c r="B8" s="190"/>
      <c r="C8" s="190"/>
      <c r="D8" s="190"/>
      <c r="E8" s="190"/>
      <c r="F8" s="190"/>
      <c r="G8" s="190"/>
      <c r="H8" s="190"/>
      <c r="I8" s="190"/>
      <c r="J8" s="190"/>
      <c r="K8" s="286" t="s">
        <v>165</v>
      </c>
    </row>
    <row r="9" spans="1:11" ht="22.5" customHeight="1" x14ac:dyDescent="0.3">
      <c r="A9" s="39" t="s">
        <v>20</v>
      </c>
      <c r="B9" s="435">
        <v>15</v>
      </c>
      <c r="C9" s="435">
        <v>13</v>
      </c>
      <c r="D9" s="435">
        <v>28</v>
      </c>
      <c r="E9" s="435">
        <v>0</v>
      </c>
      <c r="F9" s="435">
        <v>0</v>
      </c>
      <c r="G9" s="435">
        <f>SUM(F9)</f>
        <v>0</v>
      </c>
      <c r="H9" s="435">
        <f>SUM(E9,B9)</f>
        <v>15</v>
      </c>
      <c r="I9" s="435">
        <f t="shared" ref="I9:J9" si="0">SUM(F9,C9)</f>
        <v>13</v>
      </c>
      <c r="J9" s="435">
        <f t="shared" si="0"/>
        <v>28</v>
      </c>
      <c r="K9" s="27" t="s">
        <v>148</v>
      </c>
    </row>
    <row r="10" spans="1:11" ht="22.5" customHeight="1" x14ac:dyDescent="0.3">
      <c r="A10" s="441" t="s">
        <v>80</v>
      </c>
      <c r="B10" s="469">
        <v>109</v>
      </c>
      <c r="C10" s="469">
        <v>124</v>
      </c>
      <c r="D10" s="469">
        <v>233</v>
      </c>
      <c r="E10" s="435">
        <v>0</v>
      </c>
      <c r="F10" s="435">
        <v>1</v>
      </c>
      <c r="G10" s="435">
        <f t="shared" ref="G10:G13" si="1">SUM(F10)</f>
        <v>1</v>
      </c>
      <c r="H10" s="435">
        <f t="shared" ref="H10:H13" si="2">SUM(E10,B10)</f>
        <v>109</v>
      </c>
      <c r="I10" s="435">
        <f t="shared" ref="I10:I13" si="3">SUM(F10,C10)</f>
        <v>125</v>
      </c>
      <c r="J10" s="435">
        <f t="shared" ref="J10:J13" si="4">SUM(G10,D10)</f>
        <v>234</v>
      </c>
      <c r="K10" s="27" t="s">
        <v>174</v>
      </c>
    </row>
    <row r="11" spans="1:11" ht="22.5" customHeight="1" x14ac:dyDescent="0.3">
      <c r="A11" s="441" t="s">
        <v>64</v>
      </c>
      <c r="B11" s="469">
        <v>6</v>
      </c>
      <c r="C11" s="469">
        <v>2</v>
      </c>
      <c r="D11" s="469">
        <v>8</v>
      </c>
      <c r="E11" s="435">
        <v>0</v>
      </c>
      <c r="F11" s="435">
        <v>0</v>
      </c>
      <c r="G11" s="435">
        <f t="shared" si="1"/>
        <v>0</v>
      </c>
      <c r="H11" s="435">
        <f t="shared" si="2"/>
        <v>6</v>
      </c>
      <c r="I11" s="435">
        <f t="shared" si="3"/>
        <v>2</v>
      </c>
      <c r="J11" s="435">
        <f t="shared" si="4"/>
        <v>8</v>
      </c>
      <c r="K11" s="27" t="s">
        <v>170</v>
      </c>
    </row>
    <row r="12" spans="1:11" ht="22.5" customHeight="1" x14ac:dyDescent="0.3">
      <c r="A12" s="39" t="s">
        <v>30</v>
      </c>
      <c r="B12" s="435">
        <v>93</v>
      </c>
      <c r="C12" s="435">
        <v>23</v>
      </c>
      <c r="D12" s="435">
        <v>116</v>
      </c>
      <c r="E12" s="435">
        <v>0</v>
      </c>
      <c r="F12" s="435">
        <v>0</v>
      </c>
      <c r="G12" s="435">
        <f t="shared" si="1"/>
        <v>0</v>
      </c>
      <c r="H12" s="435">
        <f t="shared" si="2"/>
        <v>93</v>
      </c>
      <c r="I12" s="435">
        <f t="shared" si="3"/>
        <v>23</v>
      </c>
      <c r="J12" s="435">
        <f t="shared" si="4"/>
        <v>116</v>
      </c>
      <c r="K12" s="27" t="s">
        <v>279</v>
      </c>
    </row>
    <row r="13" spans="1:11" ht="22.5" customHeight="1" x14ac:dyDescent="0.3">
      <c r="A13" s="441" t="s">
        <v>65</v>
      </c>
      <c r="B13" s="469">
        <v>26</v>
      </c>
      <c r="C13" s="469">
        <v>30</v>
      </c>
      <c r="D13" s="469">
        <v>56</v>
      </c>
      <c r="E13" s="435">
        <v>0</v>
      </c>
      <c r="F13" s="435">
        <v>0</v>
      </c>
      <c r="G13" s="435">
        <f t="shared" si="1"/>
        <v>0</v>
      </c>
      <c r="H13" s="435">
        <f t="shared" si="2"/>
        <v>26</v>
      </c>
      <c r="I13" s="435">
        <f t="shared" si="3"/>
        <v>30</v>
      </c>
      <c r="J13" s="435">
        <f t="shared" si="4"/>
        <v>56</v>
      </c>
      <c r="K13" s="27" t="s">
        <v>186</v>
      </c>
    </row>
    <row r="14" spans="1:11" ht="21" customHeight="1" x14ac:dyDescent="0.3">
      <c r="A14" s="441" t="s">
        <v>11</v>
      </c>
      <c r="B14" s="469">
        <f>SUM(B9:B13)</f>
        <v>249</v>
      </c>
      <c r="C14" s="469">
        <f t="shared" ref="C14:J14" si="5">SUM(C9:C13)</f>
        <v>192</v>
      </c>
      <c r="D14" s="469">
        <f t="shared" si="5"/>
        <v>441</v>
      </c>
      <c r="E14" s="469">
        <f t="shared" si="5"/>
        <v>0</v>
      </c>
      <c r="F14" s="469">
        <f t="shared" si="5"/>
        <v>1</v>
      </c>
      <c r="G14" s="469">
        <f t="shared" si="5"/>
        <v>1</v>
      </c>
      <c r="H14" s="469">
        <f t="shared" si="5"/>
        <v>249</v>
      </c>
      <c r="I14" s="469">
        <f t="shared" si="5"/>
        <v>193</v>
      </c>
      <c r="J14" s="469">
        <f t="shared" si="5"/>
        <v>442</v>
      </c>
      <c r="K14" s="27" t="s">
        <v>162</v>
      </c>
    </row>
    <row r="15" spans="1:11" ht="22.5" customHeight="1" x14ac:dyDescent="0.3">
      <c r="A15" s="39" t="s">
        <v>12</v>
      </c>
      <c r="B15" s="122"/>
      <c r="C15" s="122"/>
      <c r="D15" s="122"/>
      <c r="E15" s="122"/>
      <c r="F15" s="122"/>
      <c r="G15" s="122"/>
      <c r="H15" s="122"/>
      <c r="I15" s="122"/>
      <c r="J15" s="122"/>
      <c r="K15" s="27" t="s">
        <v>171</v>
      </c>
    </row>
    <row r="16" spans="1:11" ht="22.5" customHeight="1" x14ac:dyDescent="0.3">
      <c r="A16" s="441" t="s">
        <v>80</v>
      </c>
      <c r="B16" s="469">
        <v>62</v>
      </c>
      <c r="C16" s="469">
        <v>45</v>
      </c>
      <c r="D16" s="469">
        <f>SUM(B16:C16)</f>
        <v>107</v>
      </c>
      <c r="E16" s="435">
        <v>0</v>
      </c>
      <c r="F16" s="435">
        <v>0</v>
      </c>
      <c r="G16" s="435">
        <v>0</v>
      </c>
      <c r="H16" s="435">
        <f>SUM(E16,B16)</f>
        <v>62</v>
      </c>
      <c r="I16" s="435">
        <f t="shared" ref="I16:J20" si="6">SUM(F16,C16)</f>
        <v>45</v>
      </c>
      <c r="J16" s="435">
        <f>SUM(G16,D16)</f>
        <v>107</v>
      </c>
      <c r="K16" s="27" t="s">
        <v>174</v>
      </c>
    </row>
    <row r="17" spans="1:11" ht="22.5" customHeight="1" x14ac:dyDescent="0.3">
      <c r="A17" s="441" t="s">
        <v>64</v>
      </c>
      <c r="B17" s="469">
        <v>20</v>
      </c>
      <c r="C17" s="469">
        <v>5</v>
      </c>
      <c r="D17" s="469">
        <f t="shared" ref="D17:D20" si="7">SUM(B17:C17)</f>
        <v>25</v>
      </c>
      <c r="E17" s="435">
        <v>0</v>
      </c>
      <c r="F17" s="435">
        <v>0</v>
      </c>
      <c r="G17" s="435">
        <v>0</v>
      </c>
      <c r="H17" s="435">
        <f t="shared" ref="H17:H20" si="8">SUM(E17,B17)</f>
        <v>20</v>
      </c>
      <c r="I17" s="435">
        <f t="shared" si="6"/>
        <v>5</v>
      </c>
      <c r="J17" s="435">
        <f t="shared" si="6"/>
        <v>25</v>
      </c>
      <c r="K17" s="27" t="s">
        <v>170</v>
      </c>
    </row>
    <row r="18" spans="1:11" ht="22.5" customHeight="1" x14ac:dyDescent="0.3">
      <c r="A18" s="39" t="s">
        <v>30</v>
      </c>
      <c r="B18" s="435">
        <v>32</v>
      </c>
      <c r="C18" s="435">
        <v>4</v>
      </c>
      <c r="D18" s="469">
        <f t="shared" si="7"/>
        <v>36</v>
      </c>
      <c r="E18" s="435">
        <v>0</v>
      </c>
      <c r="F18" s="435">
        <v>0</v>
      </c>
      <c r="G18" s="435">
        <v>0</v>
      </c>
      <c r="H18" s="435">
        <f t="shared" si="8"/>
        <v>32</v>
      </c>
      <c r="I18" s="435">
        <f t="shared" si="6"/>
        <v>4</v>
      </c>
      <c r="J18" s="435">
        <f t="shared" si="6"/>
        <v>36</v>
      </c>
      <c r="K18" s="27" t="s">
        <v>279</v>
      </c>
    </row>
    <row r="19" spans="1:11" ht="22.5" customHeight="1" x14ac:dyDescent="0.3">
      <c r="A19" s="441" t="s">
        <v>65</v>
      </c>
      <c r="B19" s="435">
        <v>66</v>
      </c>
      <c r="C19" s="435">
        <v>52</v>
      </c>
      <c r="D19" s="435">
        <f t="shared" si="7"/>
        <v>118</v>
      </c>
      <c r="E19" s="435">
        <v>0</v>
      </c>
      <c r="F19" s="435">
        <v>0</v>
      </c>
      <c r="G19" s="435">
        <v>0</v>
      </c>
      <c r="H19" s="435">
        <f t="shared" si="8"/>
        <v>66</v>
      </c>
      <c r="I19" s="435">
        <f t="shared" si="6"/>
        <v>52</v>
      </c>
      <c r="J19" s="435">
        <f t="shared" si="6"/>
        <v>118</v>
      </c>
      <c r="K19" s="27" t="s">
        <v>186</v>
      </c>
    </row>
    <row r="20" spans="1:11" ht="22.5" customHeight="1" thickBot="1" x14ac:dyDescent="0.35">
      <c r="A20" s="36" t="s">
        <v>13</v>
      </c>
      <c r="B20" s="149">
        <f>SUM(B16:B19)</f>
        <v>180</v>
      </c>
      <c r="C20" s="149">
        <f t="shared" ref="C20:G20" si="9">SUM(C16:C19)</f>
        <v>106</v>
      </c>
      <c r="D20" s="469">
        <f t="shared" si="7"/>
        <v>286</v>
      </c>
      <c r="E20" s="149">
        <f t="shared" si="9"/>
        <v>0</v>
      </c>
      <c r="F20" s="149">
        <f t="shared" si="9"/>
        <v>0</v>
      </c>
      <c r="G20" s="149">
        <f t="shared" si="9"/>
        <v>0</v>
      </c>
      <c r="H20" s="435">
        <f t="shared" si="8"/>
        <v>180</v>
      </c>
      <c r="I20" s="435">
        <f t="shared" si="6"/>
        <v>106</v>
      </c>
      <c r="J20" s="435">
        <f t="shared" si="6"/>
        <v>286</v>
      </c>
      <c r="K20" s="288" t="s">
        <v>172</v>
      </c>
    </row>
    <row r="21" spans="1:11" ht="22.5" customHeight="1" thickBot="1" x14ac:dyDescent="0.3">
      <c r="A21" s="37" t="s">
        <v>78</v>
      </c>
      <c r="B21" s="238">
        <f>SUM(B20,B14)</f>
        <v>429</v>
      </c>
      <c r="C21" s="238">
        <f t="shared" ref="C21:J21" si="10">SUM(C20,C14)</f>
        <v>298</v>
      </c>
      <c r="D21" s="238">
        <f t="shared" si="10"/>
        <v>727</v>
      </c>
      <c r="E21" s="238">
        <f t="shared" si="10"/>
        <v>0</v>
      </c>
      <c r="F21" s="238">
        <f t="shared" si="10"/>
        <v>1</v>
      </c>
      <c r="G21" s="238">
        <f t="shared" si="10"/>
        <v>1</v>
      </c>
      <c r="H21" s="238">
        <f t="shared" si="10"/>
        <v>429</v>
      </c>
      <c r="I21" s="238">
        <f t="shared" si="10"/>
        <v>299</v>
      </c>
      <c r="J21" s="238">
        <f t="shared" si="10"/>
        <v>728</v>
      </c>
      <c r="K21" s="331" t="s">
        <v>526</v>
      </c>
    </row>
    <row r="22" spans="1:11" ht="18" thickTop="1" x14ac:dyDescent="0.3">
      <c r="A22" s="289"/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7.399999999999999" x14ac:dyDescent="0.3">
      <c r="K23" s="12"/>
    </row>
    <row r="24" spans="1:11" ht="17.399999999999999" x14ac:dyDescent="0.3">
      <c r="K24" s="12"/>
    </row>
    <row r="25" spans="1:11" ht="17.399999999999999" x14ac:dyDescent="0.3">
      <c r="K25" s="12"/>
    </row>
    <row r="26" spans="1:11" ht="17.399999999999999" x14ac:dyDescent="0.3">
      <c r="K26" s="12"/>
    </row>
    <row r="27" spans="1:11" ht="17.399999999999999" x14ac:dyDescent="0.3">
      <c r="K27" s="12"/>
    </row>
    <row r="30" spans="1:11" x14ac:dyDescent="0.25">
      <c r="E30" t="s">
        <v>270</v>
      </c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B050"/>
  </sheetPr>
  <dimension ref="A1:K41"/>
  <sheetViews>
    <sheetView rightToLeft="1" view="pageBreakPreview" zoomScale="75" zoomScaleNormal="60" zoomScaleSheetLayoutView="75" workbookViewId="0">
      <selection activeCell="M5" sqref="L5:M41"/>
    </sheetView>
  </sheetViews>
  <sheetFormatPr defaultRowHeight="17.399999999999999" x14ac:dyDescent="0.3"/>
  <cols>
    <col min="1" max="1" width="33.109375" style="12" customWidth="1"/>
    <col min="2" max="10" width="11.109375" style="12" customWidth="1"/>
    <col min="11" max="11" width="41.88671875" style="12" customWidth="1"/>
    <col min="12" max="245" width="9.109375" style="12"/>
    <col min="246" max="246" width="26.5546875" style="12" customWidth="1"/>
    <col min="247" max="258" width="9" style="12" customWidth="1"/>
    <col min="259" max="501" width="9.109375" style="12"/>
    <col min="502" max="502" width="26.5546875" style="12" customWidth="1"/>
    <col min="503" max="514" width="9" style="12" customWidth="1"/>
    <col min="515" max="757" width="9.109375" style="12"/>
    <col min="758" max="758" width="26.5546875" style="12" customWidth="1"/>
    <col min="759" max="770" width="9" style="12" customWidth="1"/>
    <col min="771" max="1013" width="9.109375" style="12"/>
    <col min="1014" max="1014" width="26.5546875" style="12" customWidth="1"/>
    <col min="1015" max="1026" width="9" style="12" customWidth="1"/>
    <col min="1027" max="1269" width="9.109375" style="12"/>
    <col min="1270" max="1270" width="26.5546875" style="12" customWidth="1"/>
    <col min="1271" max="1282" width="9" style="12" customWidth="1"/>
    <col min="1283" max="1525" width="9.109375" style="12"/>
    <col min="1526" max="1526" width="26.5546875" style="12" customWidth="1"/>
    <col min="1527" max="1538" width="9" style="12" customWidth="1"/>
    <col min="1539" max="1781" width="9.109375" style="12"/>
    <col min="1782" max="1782" width="26.5546875" style="12" customWidth="1"/>
    <col min="1783" max="1794" width="9" style="12" customWidth="1"/>
    <col min="1795" max="2037" width="9.109375" style="12"/>
    <col min="2038" max="2038" width="26.5546875" style="12" customWidth="1"/>
    <col min="2039" max="2050" width="9" style="12" customWidth="1"/>
    <col min="2051" max="2293" width="9.109375" style="12"/>
    <col min="2294" max="2294" width="26.5546875" style="12" customWidth="1"/>
    <col min="2295" max="2306" width="9" style="12" customWidth="1"/>
    <col min="2307" max="2549" width="9.109375" style="12"/>
    <col min="2550" max="2550" width="26.5546875" style="12" customWidth="1"/>
    <col min="2551" max="2562" width="9" style="12" customWidth="1"/>
    <col min="2563" max="2805" width="9.109375" style="12"/>
    <col min="2806" max="2806" width="26.5546875" style="12" customWidth="1"/>
    <col min="2807" max="2818" width="9" style="12" customWidth="1"/>
    <col min="2819" max="3061" width="9.109375" style="12"/>
    <col min="3062" max="3062" width="26.5546875" style="12" customWidth="1"/>
    <col min="3063" max="3074" width="9" style="12" customWidth="1"/>
    <col min="3075" max="3317" width="9.109375" style="12"/>
    <col min="3318" max="3318" width="26.5546875" style="12" customWidth="1"/>
    <col min="3319" max="3330" width="9" style="12" customWidth="1"/>
    <col min="3331" max="3573" width="9.109375" style="12"/>
    <col min="3574" max="3574" width="26.5546875" style="12" customWidth="1"/>
    <col min="3575" max="3586" width="9" style="12" customWidth="1"/>
    <col min="3587" max="3829" width="9.109375" style="12"/>
    <col min="3830" max="3830" width="26.5546875" style="12" customWidth="1"/>
    <col min="3831" max="3842" width="9" style="12" customWidth="1"/>
    <col min="3843" max="4085" width="9.109375" style="12"/>
    <col min="4086" max="4086" width="26.5546875" style="12" customWidth="1"/>
    <col min="4087" max="4098" width="9" style="12" customWidth="1"/>
    <col min="4099" max="4341" width="9.109375" style="12"/>
    <col min="4342" max="4342" width="26.5546875" style="12" customWidth="1"/>
    <col min="4343" max="4354" width="9" style="12" customWidth="1"/>
    <col min="4355" max="4597" width="9.109375" style="12"/>
    <col min="4598" max="4598" width="26.5546875" style="12" customWidth="1"/>
    <col min="4599" max="4610" width="9" style="12" customWidth="1"/>
    <col min="4611" max="4853" width="9.109375" style="12"/>
    <col min="4854" max="4854" width="26.5546875" style="12" customWidth="1"/>
    <col min="4855" max="4866" width="9" style="12" customWidth="1"/>
    <col min="4867" max="5109" width="9.109375" style="12"/>
    <col min="5110" max="5110" width="26.5546875" style="12" customWidth="1"/>
    <col min="5111" max="5122" width="9" style="12" customWidth="1"/>
    <col min="5123" max="5365" width="9.109375" style="12"/>
    <col min="5366" max="5366" width="26.5546875" style="12" customWidth="1"/>
    <col min="5367" max="5378" width="9" style="12" customWidth="1"/>
    <col min="5379" max="5621" width="9.109375" style="12"/>
    <col min="5622" max="5622" width="26.5546875" style="12" customWidth="1"/>
    <col min="5623" max="5634" width="9" style="12" customWidth="1"/>
    <col min="5635" max="5877" width="9.109375" style="12"/>
    <col min="5878" max="5878" width="26.5546875" style="12" customWidth="1"/>
    <col min="5879" max="5890" width="9" style="12" customWidth="1"/>
    <col min="5891" max="6133" width="9.109375" style="12"/>
    <col min="6134" max="6134" width="26.5546875" style="12" customWidth="1"/>
    <col min="6135" max="6146" width="9" style="12" customWidth="1"/>
    <col min="6147" max="6389" width="9.109375" style="12"/>
    <col min="6390" max="6390" width="26.5546875" style="12" customWidth="1"/>
    <col min="6391" max="6402" width="9" style="12" customWidth="1"/>
    <col min="6403" max="6645" width="9.109375" style="12"/>
    <col min="6646" max="6646" width="26.5546875" style="12" customWidth="1"/>
    <col min="6647" max="6658" width="9" style="12" customWidth="1"/>
    <col min="6659" max="6901" width="9.109375" style="12"/>
    <col min="6902" max="6902" width="26.5546875" style="12" customWidth="1"/>
    <col min="6903" max="6914" width="9" style="12" customWidth="1"/>
    <col min="6915" max="7157" width="9.109375" style="12"/>
    <col min="7158" max="7158" width="26.5546875" style="12" customWidth="1"/>
    <col min="7159" max="7170" width="9" style="12" customWidth="1"/>
    <col min="7171" max="7413" width="9.109375" style="12"/>
    <col min="7414" max="7414" width="26.5546875" style="12" customWidth="1"/>
    <col min="7415" max="7426" width="9" style="12" customWidth="1"/>
    <col min="7427" max="7669" width="9.109375" style="12"/>
    <col min="7670" max="7670" width="26.5546875" style="12" customWidth="1"/>
    <col min="7671" max="7682" width="9" style="12" customWidth="1"/>
    <col min="7683" max="7925" width="9.109375" style="12"/>
    <col min="7926" max="7926" width="26.5546875" style="12" customWidth="1"/>
    <col min="7927" max="7938" width="9" style="12" customWidth="1"/>
    <col min="7939" max="8181" width="9.109375" style="12"/>
    <col min="8182" max="8182" width="26.5546875" style="12" customWidth="1"/>
    <col min="8183" max="8194" width="9" style="12" customWidth="1"/>
    <col min="8195" max="8437" width="9.109375" style="12"/>
    <col min="8438" max="8438" width="26.5546875" style="12" customWidth="1"/>
    <col min="8439" max="8450" width="9" style="12" customWidth="1"/>
    <col min="8451" max="8693" width="9.109375" style="12"/>
    <col min="8694" max="8694" width="26.5546875" style="12" customWidth="1"/>
    <col min="8695" max="8706" width="9" style="12" customWidth="1"/>
    <col min="8707" max="8949" width="9.109375" style="12"/>
    <col min="8950" max="8950" width="26.5546875" style="12" customWidth="1"/>
    <col min="8951" max="8962" width="9" style="12" customWidth="1"/>
    <col min="8963" max="9205" width="9.109375" style="12"/>
    <col min="9206" max="9206" width="26.5546875" style="12" customWidth="1"/>
    <col min="9207" max="9218" width="9" style="12" customWidth="1"/>
    <col min="9219" max="9461" width="9.109375" style="12"/>
    <col min="9462" max="9462" width="26.5546875" style="12" customWidth="1"/>
    <col min="9463" max="9474" width="9" style="12" customWidth="1"/>
    <col min="9475" max="9717" width="9.109375" style="12"/>
    <col min="9718" max="9718" width="26.5546875" style="12" customWidth="1"/>
    <col min="9719" max="9730" width="9" style="12" customWidth="1"/>
    <col min="9731" max="9973" width="9.109375" style="12"/>
    <col min="9974" max="9974" width="26.5546875" style="12" customWidth="1"/>
    <col min="9975" max="9986" width="9" style="12" customWidth="1"/>
    <col min="9987" max="10229" width="9.109375" style="12"/>
    <col min="10230" max="10230" width="26.5546875" style="12" customWidth="1"/>
    <col min="10231" max="10242" width="9" style="12" customWidth="1"/>
    <col min="10243" max="10485" width="9.109375" style="12"/>
    <col min="10486" max="10486" width="26.5546875" style="12" customWidth="1"/>
    <col min="10487" max="10498" width="9" style="12" customWidth="1"/>
    <col min="10499" max="10741" width="9.109375" style="12"/>
    <col min="10742" max="10742" width="26.5546875" style="12" customWidth="1"/>
    <col min="10743" max="10754" width="9" style="12" customWidth="1"/>
    <col min="10755" max="10997" width="9.109375" style="12"/>
    <col min="10998" max="10998" width="26.5546875" style="12" customWidth="1"/>
    <col min="10999" max="11010" width="9" style="12" customWidth="1"/>
    <col min="11011" max="11253" width="9.109375" style="12"/>
    <col min="11254" max="11254" width="26.5546875" style="12" customWidth="1"/>
    <col min="11255" max="11266" width="9" style="12" customWidth="1"/>
    <col min="11267" max="11509" width="9.109375" style="12"/>
    <col min="11510" max="11510" width="26.5546875" style="12" customWidth="1"/>
    <col min="11511" max="11522" width="9" style="12" customWidth="1"/>
    <col min="11523" max="11765" width="9.109375" style="12"/>
    <col min="11766" max="11766" width="26.5546875" style="12" customWidth="1"/>
    <col min="11767" max="11778" width="9" style="12" customWidth="1"/>
    <col min="11779" max="12021" width="9.109375" style="12"/>
    <col min="12022" max="12022" width="26.5546875" style="12" customWidth="1"/>
    <col min="12023" max="12034" width="9" style="12" customWidth="1"/>
    <col min="12035" max="12277" width="9.109375" style="12"/>
    <col min="12278" max="12278" width="26.5546875" style="12" customWidth="1"/>
    <col min="12279" max="12290" width="9" style="12" customWidth="1"/>
    <col min="12291" max="12533" width="9.109375" style="12"/>
    <col min="12534" max="12534" width="26.5546875" style="12" customWidth="1"/>
    <col min="12535" max="12546" width="9" style="12" customWidth="1"/>
    <col min="12547" max="12789" width="9.109375" style="12"/>
    <col min="12790" max="12790" width="26.5546875" style="12" customWidth="1"/>
    <col min="12791" max="12802" width="9" style="12" customWidth="1"/>
    <col min="12803" max="13045" width="9.109375" style="12"/>
    <col min="13046" max="13046" width="26.5546875" style="12" customWidth="1"/>
    <col min="13047" max="13058" width="9" style="12" customWidth="1"/>
    <col min="13059" max="13301" width="9.109375" style="12"/>
    <col min="13302" max="13302" width="26.5546875" style="12" customWidth="1"/>
    <col min="13303" max="13314" width="9" style="12" customWidth="1"/>
    <col min="13315" max="13557" width="9.109375" style="12"/>
    <col min="13558" max="13558" width="26.5546875" style="12" customWidth="1"/>
    <col min="13559" max="13570" width="9" style="12" customWidth="1"/>
    <col min="13571" max="13813" width="9.109375" style="12"/>
    <col min="13814" max="13814" width="26.5546875" style="12" customWidth="1"/>
    <col min="13815" max="13826" width="9" style="12" customWidth="1"/>
    <col min="13827" max="14069" width="9.109375" style="12"/>
    <col min="14070" max="14070" width="26.5546875" style="12" customWidth="1"/>
    <col min="14071" max="14082" width="9" style="12" customWidth="1"/>
    <col min="14083" max="14325" width="9.109375" style="12"/>
    <col min="14326" max="14326" width="26.5546875" style="12" customWidth="1"/>
    <col min="14327" max="14338" width="9" style="12" customWidth="1"/>
    <col min="14339" max="14581" width="9.109375" style="12"/>
    <col min="14582" max="14582" width="26.5546875" style="12" customWidth="1"/>
    <col min="14583" max="14594" width="9" style="12" customWidth="1"/>
    <col min="14595" max="14837" width="9.109375" style="12"/>
    <col min="14838" max="14838" width="26.5546875" style="12" customWidth="1"/>
    <col min="14839" max="14850" width="9" style="12" customWidth="1"/>
    <col min="14851" max="15093" width="9.109375" style="12"/>
    <col min="15094" max="15094" width="26.5546875" style="12" customWidth="1"/>
    <col min="15095" max="15106" width="9" style="12" customWidth="1"/>
    <col min="15107" max="15349" width="9.109375" style="12"/>
    <col min="15350" max="15350" width="26.5546875" style="12" customWidth="1"/>
    <col min="15351" max="15362" width="9" style="12" customWidth="1"/>
    <col min="15363" max="15605" width="9.109375" style="12"/>
    <col min="15606" max="15606" width="26.5546875" style="12" customWidth="1"/>
    <col min="15607" max="15618" width="9" style="12" customWidth="1"/>
    <col min="15619" max="15861" width="9.109375" style="12"/>
    <col min="15862" max="15862" width="26.5546875" style="12" customWidth="1"/>
    <col min="15863" max="15874" width="9" style="12" customWidth="1"/>
    <col min="15875" max="16117" width="9.109375" style="12"/>
    <col min="16118" max="16118" width="26.5546875" style="12" customWidth="1"/>
    <col min="16119" max="16130" width="9" style="12" customWidth="1"/>
    <col min="16131" max="16384" width="9.109375" style="12"/>
  </cols>
  <sheetData>
    <row r="1" spans="1:11" s="17" customFormat="1" ht="17.25" customHeight="1" x14ac:dyDescent="0.85">
      <c r="A1" s="702" t="s">
        <v>798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17" customFormat="1" ht="18" customHeight="1" x14ac:dyDescent="0.85">
      <c r="A2" s="749" t="s">
        <v>799</v>
      </c>
      <c r="B2" s="749"/>
      <c r="C2" s="749"/>
      <c r="D2" s="749"/>
      <c r="E2" s="749"/>
      <c r="F2" s="749"/>
      <c r="G2" s="749"/>
      <c r="H2" s="749"/>
      <c r="I2" s="749"/>
      <c r="J2" s="749"/>
      <c r="K2" s="749"/>
    </row>
    <row r="3" spans="1:11" s="87" customFormat="1" ht="20.25" customHeight="1" thickBot="1" x14ac:dyDescent="0.3">
      <c r="A3" s="14" t="s">
        <v>651</v>
      </c>
      <c r="B3" s="333"/>
      <c r="C3" s="333"/>
      <c r="D3" s="333"/>
      <c r="E3" s="333"/>
      <c r="F3" s="333"/>
      <c r="G3" s="333"/>
      <c r="H3" s="333"/>
      <c r="I3" s="333"/>
      <c r="J3" s="333"/>
      <c r="K3" s="358" t="s">
        <v>652</v>
      </c>
    </row>
    <row r="4" spans="1:11" s="4" customFormat="1" ht="14.25" customHeight="1" thickTop="1" x14ac:dyDescent="0.3">
      <c r="A4" s="750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s="4" customFormat="1" ht="15" customHeight="1" x14ac:dyDescent="0.3">
      <c r="A5" s="751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4" customFormat="1" ht="15" customHeight="1" x14ac:dyDescent="0.3">
      <c r="A6" s="751"/>
      <c r="B6" s="315" t="s">
        <v>237</v>
      </c>
      <c r="C6" s="315" t="s">
        <v>270</v>
      </c>
      <c r="D6" s="265" t="s">
        <v>243</v>
      </c>
      <c r="E6" s="315" t="s">
        <v>237</v>
      </c>
      <c r="F6" s="315" t="s">
        <v>270</v>
      </c>
      <c r="G6" s="265" t="s">
        <v>243</v>
      </c>
      <c r="H6" s="315" t="s">
        <v>237</v>
      </c>
      <c r="I6" s="315" t="s">
        <v>270</v>
      </c>
      <c r="J6" s="265" t="s">
        <v>243</v>
      </c>
      <c r="K6" s="725"/>
    </row>
    <row r="7" spans="1:11" s="4" customFormat="1" ht="15" customHeight="1" thickBot="1" x14ac:dyDescent="0.35">
      <c r="A7" s="752"/>
      <c r="B7" s="266" t="s">
        <v>240</v>
      </c>
      <c r="C7" s="266" t="s">
        <v>241</v>
      </c>
      <c r="D7" s="266" t="s">
        <v>242</v>
      </c>
      <c r="E7" s="266" t="s">
        <v>240</v>
      </c>
      <c r="F7" s="266" t="s">
        <v>241</v>
      </c>
      <c r="G7" s="266" t="s">
        <v>242</v>
      </c>
      <c r="H7" s="266" t="s">
        <v>240</v>
      </c>
      <c r="I7" s="266" t="s">
        <v>241</v>
      </c>
      <c r="J7" s="266" t="s">
        <v>242</v>
      </c>
      <c r="K7" s="726"/>
    </row>
    <row r="8" spans="1:11" s="4" customFormat="1" ht="15.75" customHeight="1" x14ac:dyDescent="0.3">
      <c r="A8" s="29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58" t="s">
        <v>165</v>
      </c>
    </row>
    <row r="9" spans="1:11" s="4" customFormat="1" ht="15.75" customHeight="1" x14ac:dyDescent="0.3">
      <c r="A9" s="448" t="s">
        <v>16</v>
      </c>
      <c r="B9" s="448">
        <v>84</v>
      </c>
      <c r="C9" s="448">
        <v>57</v>
      </c>
      <c r="D9" s="448">
        <v>141</v>
      </c>
      <c r="E9" s="448">
        <v>0</v>
      </c>
      <c r="F9" s="448">
        <v>0</v>
      </c>
      <c r="G9" s="448">
        <v>0</v>
      </c>
      <c r="H9" s="448">
        <f>SUM(E9,B9)</f>
        <v>84</v>
      </c>
      <c r="I9" s="448">
        <f t="shared" ref="I9:J9" si="0">SUM(F9,C9)</f>
        <v>57</v>
      </c>
      <c r="J9" s="448">
        <f t="shared" si="0"/>
        <v>141</v>
      </c>
      <c r="K9" s="27" t="s">
        <v>173</v>
      </c>
    </row>
    <row r="10" spans="1:11" s="375" customFormat="1" ht="15.75" customHeight="1" x14ac:dyDescent="0.3">
      <c r="A10" s="448" t="s">
        <v>17</v>
      </c>
      <c r="B10" s="448">
        <v>17</v>
      </c>
      <c r="C10" s="448">
        <v>27</v>
      </c>
      <c r="D10" s="448">
        <v>44</v>
      </c>
      <c r="E10" s="448">
        <v>0</v>
      </c>
      <c r="F10" s="448">
        <v>0</v>
      </c>
      <c r="G10" s="448">
        <v>0</v>
      </c>
      <c r="H10" s="448">
        <f t="shared" ref="H10:H27" si="1">SUM(E10,B10)</f>
        <v>17</v>
      </c>
      <c r="I10" s="448">
        <f t="shared" ref="I10:I27" si="2">SUM(F10,C10)</f>
        <v>27</v>
      </c>
      <c r="J10" s="448">
        <f t="shared" ref="J10:J27" si="3">SUM(G10,D10)</f>
        <v>44</v>
      </c>
      <c r="K10" s="27" t="s">
        <v>145</v>
      </c>
    </row>
    <row r="11" spans="1:11" s="4" customFormat="1" ht="15.75" customHeight="1" x14ac:dyDescent="0.3">
      <c r="A11" s="448" t="s">
        <v>18</v>
      </c>
      <c r="B11" s="448">
        <v>25</v>
      </c>
      <c r="C11" s="448">
        <v>44</v>
      </c>
      <c r="D11" s="448">
        <v>69</v>
      </c>
      <c r="E11" s="448">
        <v>0</v>
      </c>
      <c r="F11" s="448">
        <v>0</v>
      </c>
      <c r="G11" s="448">
        <v>0</v>
      </c>
      <c r="H11" s="448">
        <f t="shared" si="1"/>
        <v>25</v>
      </c>
      <c r="I11" s="448">
        <f t="shared" si="2"/>
        <v>44</v>
      </c>
      <c r="J11" s="448">
        <f t="shared" si="3"/>
        <v>69</v>
      </c>
      <c r="K11" s="27" t="s">
        <v>146</v>
      </c>
    </row>
    <row r="12" spans="1:11" s="4" customFormat="1" ht="15.75" customHeight="1" x14ac:dyDescent="0.3">
      <c r="A12" s="448" t="s">
        <v>19</v>
      </c>
      <c r="B12" s="448">
        <v>35</v>
      </c>
      <c r="C12" s="448">
        <v>79</v>
      </c>
      <c r="D12" s="448">
        <v>114</v>
      </c>
      <c r="E12" s="448">
        <v>0</v>
      </c>
      <c r="F12" s="448">
        <v>0</v>
      </c>
      <c r="G12" s="448">
        <v>0</v>
      </c>
      <c r="H12" s="448">
        <f t="shared" si="1"/>
        <v>35</v>
      </c>
      <c r="I12" s="448">
        <f t="shared" si="2"/>
        <v>79</v>
      </c>
      <c r="J12" s="448">
        <f t="shared" si="3"/>
        <v>114</v>
      </c>
      <c r="K12" s="246" t="s">
        <v>147</v>
      </c>
    </row>
    <row r="13" spans="1:11" s="4" customFormat="1" ht="15.75" customHeight="1" x14ac:dyDescent="0.3">
      <c r="A13" s="448" t="s">
        <v>20</v>
      </c>
      <c r="B13" s="448">
        <v>52</v>
      </c>
      <c r="C13" s="448">
        <v>90</v>
      </c>
      <c r="D13" s="448">
        <v>142</v>
      </c>
      <c r="E13" s="448">
        <v>0</v>
      </c>
      <c r="F13" s="448">
        <v>0</v>
      </c>
      <c r="G13" s="448">
        <v>0</v>
      </c>
      <c r="H13" s="448">
        <f t="shared" si="1"/>
        <v>52</v>
      </c>
      <c r="I13" s="448">
        <f t="shared" si="2"/>
        <v>90</v>
      </c>
      <c r="J13" s="448">
        <f t="shared" si="3"/>
        <v>142</v>
      </c>
      <c r="K13" s="27" t="s">
        <v>148</v>
      </c>
    </row>
    <row r="14" spans="1:11" s="4" customFormat="1" ht="15.75" customHeight="1" x14ac:dyDescent="0.3">
      <c r="A14" s="236" t="s">
        <v>22</v>
      </c>
      <c r="B14" s="448">
        <v>26</v>
      </c>
      <c r="C14" s="448">
        <v>11</v>
      </c>
      <c r="D14" s="448">
        <v>37</v>
      </c>
      <c r="E14" s="448">
        <v>0</v>
      </c>
      <c r="F14" s="448">
        <v>0</v>
      </c>
      <c r="G14" s="448">
        <v>0</v>
      </c>
      <c r="H14" s="448">
        <f t="shared" si="1"/>
        <v>26</v>
      </c>
      <c r="I14" s="448">
        <f t="shared" si="2"/>
        <v>11</v>
      </c>
      <c r="J14" s="448">
        <f t="shared" si="3"/>
        <v>37</v>
      </c>
      <c r="K14" s="27" t="s">
        <v>151</v>
      </c>
    </row>
    <row r="15" spans="1:11" s="375" customFormat="1" ht="15.75" customHeight="1" x14ac:dyDescent="0.3">
      <c r="A15" s="448" t="s">
        <v>540</v>
      </c>
      <c r="B15" s="448">
        <v>24</v>
      </c>
      <c r="C15" s="448">
        <v>49</v>
      </c>
      <c r="D15" s="448">
        <v>73</v>
      </c>
      <c r="E15" s="448">
        <v>0</v>
      </c>
      <c r="F15" s="448">
        <v>0</v>
      </c>
      <c r="G15" s="448">
        <v>0</v>
      </c>
      <c r="H15" s="448">
        <f t="shared" si="1"/>
        <v>24</v>
      </c>
      <c r="I15" s="448">
        <f t="shared" si="2"/>
        <v>49</v>
      </c>
      <c r="J15" s="448">
        <f t="shared" si="3"/>
        <v>73</v>
      </c>
      <c r="K15" s="287" t="s">
        <v>454</v>
      </c>
    </row>
    <row r="16" spans="1:11" s="4" customFormat="1" ht="15.75" customHeight="1" x14ac:dyDescent="0.3">
      <c r="A16" s="236" t="s">
        <v>21</v>
      </c>
      <c r="B16" s="448">
        <v>77</v>
      </c>
      <c r="C16" s="448">
        <v>67</v>
      </c>
      <c r="D16" s="448">
        <v>144</v>
      </c>
      <c r="E16" s="448">
        <v>0</v>
      </c>
      <c r="F16" s="448">
        <v>0</v>
      </c>
      <c r="G16" s="448">
        <v>0</v>
      </c>
      <c r="H16" s="448">
        <f t="shared" si="1"/>
        <v>77</v>
      </c>
      <c r="I16" s="448">
        <f t="shared" si="2"/>
        <v>67</v>
      </c>
      <c r="J16" s="448">
        <f t="shared" si="3"/>
        <v>144</v>
      </c>
      <c r="K16" s="27" t="s">
        <v>150</v>
      </c>
    </row>
    <row r="17" spans="1:11" s="4" customFormat="1" ht="15.75" customHeight="1" x14ac:dyDescent="0.3">
      <c r="A17" s="236" t="s">
        <v>23</v>
      </c>
      <c r="B17" s="448">
        <v>68</v>
      </c>
      <c r="C17" s="448">
        <v>88</v>
      </c>
      <c r="D17" s="448">
        <v>156</v>
      </c>
      <c r="E17" s="448">
        <v>0</v>
      </c>
      <c r="F17" s="448">
        <v>0</v>
      </c>
      <c r="G17" s="448">
        <v>0</v>
      </c>
      <c r="H17" s="448">
        <f t="shared" si="1"/>
        <v>68</v>
      </c>
      <c r="I17" s="448">
        <f t="shared" si="2"/>
        <v>88</v>
      </c>
      <c r="J17" s="448">
        <f t="shared" si="3"/>
        <v>156</v>
      </c>
      <c r="K17" s="27" t="s">
        <v>152</v>
      </c>
    </row>
    <row r="18" spans="1:11" s="4" customFormat="1" ht="15.75" customHeight="1" x14ac:dyDescent="0.3">
      <c r="A18" s="236" t="s">
        <v>478</v>
      </c>
      <c r="B18" s="448">
        <v>88</v>
      </c>
      <c r="C18" s="448">
        <v>80</v>
      </c>
      <c r="D18" s="448">
        <v>168</v>
      </c>
      <c r="E18" s="448">
        <v>0</v>
      </c>
      <c r="F18" s="448">
        <v>0</v>
      </c>
      <c r="G18" s="448">
        <v>0</v>
      </c>
      <c r="H18" s="448">
        <f t="shared" si="1"/>
        <v>88</v>
      </c>
      <c r="I18" s="448">
        <f t="shared" si="2"/>
        <v>80</v>
      </c>
      <c r="J18" s="448">
        <f t="shared" si="3"/>
        <v>168</v>
      </c>
      <c r="K18" s="498" t="s">
        <v>515</v>
      </c>
    </row>
    <row r="19" spans="1:11" s="4" customFormat="1" ht="15.75" customHeight="1" x14ac:dyDescent="0.3">
      <c r="A19" s="236" t="s">
        <v>24</v>
      </c>
      <c r="B19" s="448">
        <v>190</v>
      </c>
      <c r="C19" s="448">
        <v>133</v>
      </c>
      <c r="D19" s="448">
        <v>323</v>
      </c>
      <c r="E19" s="448">
        <v>0</v>
      </c>
      <c r="F19" s="448">
        <v>0</v>
      </c>
      <c r="G19" s="448">
        <v>0</v>
      </c>
      <c r="H19" s="448">
        <f t="shared" si="1"/>
        <v>190</v>
      </c>
      <c r="I19" s="448">
        <f t="shared" si="2"/>
        <v>133</v>
      </c>
      <c r="J19" s="448">
        <f t="shared" si="3"/>
        <v>323</v>
      </c>
      <c r="K19" s="27" t="s">
        <v>196</v>
      </c>
    </row>
    <row r="20" spans="1:11" s="4" customFormat="1" ht="15.75" customHeight="1" x14ac:dyDescent="0.3">
      <c r="A20" s="236" t="s">
        <v>61</v>
      </c>
      <c r="B20" s="448">
        <v>394</v>
      </c>
      <c r="C20" s="448">
        <v>650</v>
      </c>
      <c r="D20" s="448">
        <v>1044</v>
      </c>
      <c r="E20" s="448">
        <v>0</v>
      </c>
      <c r="F20" s="448">
        <v>0</v>
      </c>
      <c r="G20" s="448">
        <v>0</v>
      </c>
      <c r="H20" s="448">
        <f t="shared" si="1"/>
        <v>394</v>
      </c>
      <c r="I20" s="448">
        <f t="shared" si="2"/>
        <v>650</v>
      </c>
      <c r="J20" s="448">
        <f t="shared" si="3"/>
        <v>1044</v>
      </c>
      <c r="K20" s="27" t="s">
        <v>174</v>
      </c>
    </row>
    <row r="21" spans="1:11" s="4" customFormat="1" ht="15.75" customHeight="1" x14ac:dyDescent="0.3">
      <c r="A21" s="236" t="s">
        <v>5</v>
      </c>
      <c r="B21" s="448">
        <v>0</v>
      </c>
      <c r="C21" s="448">
        <v>94</v>
      </c>
      <c r="D21" s="448">
        <v>94</v>
      </c>
      <c r="E21" s="448">
        <v>0</v>
      </c>
      <c r="F21" s="448">
        <v>0</v>
      </c>
      <c r="G21" s="448">
        <v>0</v>
      </c>
      <c r="H21" s="448">
        <f t="shared" si="1"/>
        <v>0</v>
      </c>
      <c r="I21" s="448">
        <f t="shared" si="2"/>
        <v>94</v>
      </c>
      <c r="J21" s="448">
        <f t="shared" si="3"/>
        <v>94</v>
      </c>
      <c r="K21" s="27" t="s">
        <v>168</v>
      </c>
    </row>
    <row r="22" spans="1:11" s="4" customFormat="1" ht="15.75" customHeight="1" x14ac:dyDescent="0.3">
      <c r="A22" s="448" t="s">
        <v>280</v>
      </c>
      <c r="B22" s="448">
        <v>116</v>
      </c>
      <c r="C22" s="448">
        <v>48</v>
      </c>
      <c r="D22" s="448">
        <v>164</v>
      </c>
      <c r="E22" s="448">
        <v>0</v>
      </c>
      <c r="F22" s="448">
        <v>0</v>
      </c>
      <c r="G22" s="448">
        <v>0</v>
      </c>
      <c r="H22" s="448">
        <f t="shared" si="1"/>
        <v>116</v>
      </c>
      <c r="I22" s="448">
        <f t="shared" si="2"/>
        <v>48</v>
      </c>
      <c r="J22" s="448">
        <f t="shared" si="3"/>
        <v>164</v>
      </c>
      <c r="K22" s="27" t="s">
        <v>281</v>
      </c>
    </row>
    <row r="23" spans="1:11" s="4" customFormat="1" ht="15.75" customHeight="1" x14ac:dyDescent="0.3">
      <c r="A23" s="448" t="s">
        <v>25</v>
      </c>
      <c r="B23" s="448">
        <v>311</v>
      </c>
      <c r="C23" s="448">
        <v>370</v>
      </c>
      <c r="D23" s="448">
        <v>681</v>
      </c>
      <c r="E23" s="448">
        <v>0</v>
      </c>
      <c r="F23" s="448">
        <v>0</v>
      </c>
      <c r="G23" s="448">
        <v>0</v>
      </c>
      <c r="H23" s="448">
        <f t="shared" si="1"/>
        <v>311</v>
      </c>
      <c r="I23" s="448">
        <f t="shared" si="2"/>
        <v>370</v>
      </c>
      <c r="J23" s="448">
        <f t="shared" si="3"/>
        <v>681</v>
      </c>
      <c r="K23" s="73" t="s">
        <v>277</v>
      </c>
    </row>
    <row r="24" spans="1:11" s="4" customFormat="1" ht="15.75" customHeight="1" x14ac:dyDescent="0.3">
      <c r="A24" s="448" t="s">
        <v>28</v>
      </c>
      <c r="B24" s="448">
        <v>85</v>
      </c>
      <c r="C24" s="448">
        <v>77</v>
      </c>
      <c r="D24" s="448">
        <v>162</v>
      </c>
      <c r="E24" s="448">
        <v>0</v>
      </c>
      <c r="F24" s="448">
        <v>0</v>
      </c>
      <c r="G24" s="448">
        <v>0</v>
      </c>
      <c r="H24" s="448">
        <f t="shared" si="1"/>
        <v>85</v>
      </c>
      <c r="I24" s="448">
        <f t="shared" si="2"/>
        <v>77</v>
      </c>
      <c r="J24" s="448">
        <f t="shared" si="3"/>
        <v>162</v>
      </c>
      <c r="K24" s="27" t="s">
        <v>158</v>
      </c>
    </row>
    <row r="25" spans="1:11" s="375" customFormat="1" ht="15.75" customHeight="1" x14ac:dyDescent="0.3">
      <c r="A25" s="448" t="s">
        <v>30</v>
      </c>
      <c r="B25" s="448">
        <v>53</v>
      </c>
      <c r="C25" s="448">
        <v>30</v>
      </c>
      <c r="D25" s="448">
        <v>83</v>
      </c>
      <c r="E25" s="448">
        <v>0</v>
      </c>
      <c r="F25" s="448">
        <v>0</v>
      </c>
      <c r="G25" s="448">
        <v>0</v>
      </c>
      <c r="H25" s="448">
        <f t="shared" si="1"/>
        <v>53</v>
      </c>
      <c r="I25" s="448">
        <f t="shared" si="2"/>
        <v>30</v>
      </c>
      <c r="J25" s="448">
        <f t="shared" si="3"/>
        <v>83</v>
      </c>
      <c r="K25" s="27" t="s">
        <v>169</v>
      </c>
    </row>
    <row r="26" spans="1:11" s="375" customFormat="1" ht="15.75" customHeight="1" x14ac:dyDescent="0.3">
      <c r="A26" s="448" t="s">
        <v>29</v>
      </c>
      <c r="B26" s="448">
        <v>11</v>
      </c>
      <c r="C26" s="448">
        <v>60</v>
      </c>
      <c r="D26" s="448">
        <v>71</v>
      </c>
      <c r="E26" s="448">
        <v>0</v>
      </c>
      <c r="F26" s="448">
        <v>0</v>
      </c>
      <c r="G26" s="448">
        <v>0</v>
      </c>
      <c r="H26" s="448">
        <f t="shared" si="1"/>
        <v>11</v>
      </c>
      <c r="I26" s="448">
        <f t="shared" si="2"/>
        <v>60</v>
      </c>
      <c r="J26" s="448">
        <f t="shared" si="3"/>
        <v>71</v>
      </c>
      <c r="K26" s="73" t="s">
        <v>160</v>
      </c>
    </row>
    <row r="27" spans="1:11" s="4" customFormat="1" ht="15.75" customHeight="1" x14ac:dyDescent="0.3">
      <c r="A27" s="448" t="s">
        <v>11</v>
      </c>
      <c r="B27" s="448">
        <f>SUM(B9:B26)</f>
        <v>1656</v>
      </c>
      <c r="C27" s="448">
        <f>SUM(C9:C26)</f>
        <v>2054</v>
      </c>
      <c r="D27" s="448">
        <f>SUM(D9:D26)</f>
        <v>3710</v>
      </c>
      <c r="E27" s="448">
        <f t="shared" ref="E27:G27" si="4">SUM(E9:E26)</f>
        <v>0</v>
      </c>
      <c r="F27" s="448">
        <f t="shared" si="4"/>
        <v>0</v>
      </c>
      <c r="G27" s="448">
        <f t="shared" si="4"/>
        <v>0</v>
      </c>
      <c r="H27" s="448">
        <f t="shared" si="1"/>
        <v>1656</v>
      </c>
      <c r="I27" s="448">
        <f t="shared" si="2"/>
        <v>2054</v>
      </c>
      <c r="J27" s="448">
        <f t="shared" si="3"/>
        <v>3710</v>
      </c>
      <c r="K27" s="27" t="s">
        <v>162</v>
      </c>
    </row>
    <row r="28" spans="1:11" s="4" customFormat="1" ht="15.75" customHeight="1" x14ac:dyDescent="0.3">
      <c r="A28" s="448" t="s">
        <v>12</v>
      </c>
      <c r="B28" s="448"/>
      <c r="C28" s="448"/>
      <c r="D28" s="448"/>
      <c r="E28" s="448"/>
      <c r="F28" s="448"/>
      <c r="G28" s="448"/>
      <c r="H28" s="448"/>
      <c r="I28" s="448"/>
      <c r="J28" s="448"/>
      <c r="K28" s="27" t="s">
        <v>171</v>
      </c>
    </row>
    <row r="29" spans="1:11" s="4" customFormat="1" ht="15.75" customHeight="1" x14ac:dyDescent="0.3">
      <c r="A29" s="448" t="s">
        <v>20</v>
      </c>
      <c r="B29" s="448">
        <v>59</v>
      </c>
      <c r="C29" s="448">
        <v>33</v>
      </c>
      <c r="D29" s="448">
        <v>92</v>
      </c>
      <c r="E29" s="448">
        <v>0</v>
      </c>
      <c r="F29" s="448">
        <v>0</v>
      </c>
      <c r="G29" s="448">
        <v>0</v>
      </c>
      <c r="H29" s="448">
        <f t="shared" ref="H29:H34" si="5">SUM(B29,E29)</f>
        <v>59</v>
      </c>
      <c r="I29" s="448">
        <f t="shared" ref="I29:I34" si="6">SUM(C29,F29)</f>
        <v>33</v>
      </c>
      <c r="J29" s="448">
        <f t="shared" ref="J29:J34" si="7">SUM(D29,G29)</f>
        <v>92</v>
      </c>
      <c r="K29" s="73" t="s">
        <v>148</v>
      </c>
    </row>
    <row r="30" spans="1:11" s="4" customFormat="1" ht="15.75" customHeight="1" x14ac:dyDescent="0.3">
      <c r="A30" s="236" t="s">
        <v>23</v>
      </c>
      <c r="B30" s="372">
        <v>56</v>
      </c>
      <c r="C30" s="372">
        <v>45</v>
      </c>
      <c r="D30" s="372">
        <v>101</v>
      </c>
      <c r="E30" s="448">
        <v>0</v>
      </c>
      <c r="F30" s="448">
        <v>0</v>
      </c>
      <c r="G30" s="448">
        <v>0</v>
      </c>
      <c r="H30" s="236">
        <f t="shared" si="5"/>
        <v>56</v>
      </c>
      <c r="I30" s="236">
        <f t="shared" si="6"/>
        <v>45</v>
      </c>
      <c r="J30" s="236">
        <f t="shared" si="7"/>
        <v>101</v>
      </c>
      <c r="K30" s="27" t="s">
        <v>152</v>
      </c>
    </row>
    <row r="31" spans="1:11" s="4" customFormat="1" ht="15.75" customHeight="1" x14ac:dyDescent="0.3">
      <c r="A31" s="236" t="s">
        <v>478</v>
      </c>
      <c r="B31" s="372">
        <v>6</v>
      </c>
      <c r="C31" s="372">
        <v>0</v>
      </c>
      <c r="D31" s="372">
        <v>6</v>
      </c>
      <c r="E31" s="448">
        <v>0</v>
      </c>
      <c r="F31" s="448">
        <v>0</v>
      </c>
      <c r="G31" s="448">
        <v>0</v>
      </c>
      <c r="H31" s="236">
        <f t="shared" si="5"/>
        <v>6</v>
      </c>
      <c r="I31" s="236">
        <f t="shared" si="6"/>
        <v>0</v>
      </c>
      <c r="J31" s="236">
        <f t="shared" si="7"/>
        <v>6</v>
      </c>
      <c r="K31" s="27" t="s">
        <v>190</v>
      </c>
    </row>
    <row r="32" spans="1:11" s="4" customFormat="1" ht="15.75" customHeight="1" x14ac:dyDescent="0.3">
      <c r="A32" s="80" t="s">
        <v>24</v>
      </c>
      <c r="B32" s="372">
        <v>148</v>
      </c>
      <c r="C32" s="372">
        <v>69</v>
      </c>
      <c r="D32" s="372">
        <v>217</v>
      </c>
      <c r="E32" s="448">
        <v>0</v>
      </c>
      <c r="F32" s="448">
        <v>0</v>
      </c>
      <c r="G32" s="448">
        <v>0</v>
      </c>
      <c r="H32" s="236">
        <f t="shared" si="5"/>
        <v>148</v>
      </c>
      <c r="I32" s="236">
        <f t="shared" si="6"/>
        <v>69</v>
      </c>
      <c r="J32" s="236">
        <f t="shared" si="7"/>
        <v>217</v>
      </c>
      <c r="K32" s="27" t="s">
        <v>196</v>
      </c>
    </row>
    <row r="33" spans="1:11" s="4" customFormat="1" ht="15.75" customHeight="1" x14ac:dyDescent="0.3">
      <c r="A33" s="80" t="s">
        <v>61</v>
      </c>
      <c r="B33" s="372">
        <v>158</v>
      </c>
      <c r="C33" s="372">
        <v>199</v>
      </c>
      <c r="D33" s="372">
        <v>357</v>
      </c>
      <c r="E33" s="448">
        <v>0</v>
      </c>
      <c r="F33" s="448">
        <v>0</v>
      </c>
      <c r="G33" s="448">
        <v>0</v>
      </c>
      <c r="H33" s="236">
        <f t="shared" si="5"/>
        <v>158</v>
      </c>
      <c r="I33" s="236">
        <f t="shared" si="6"/>
        <v>199</v>
      </c>
      <c r="J33" s="236">
        <f t="shared" si="7"/>
        <v>357</v>
      </c>
      <c r="K33" s="27" t="s">
        <v>174</v>
      </c>
    </row>
    <row r="34" spans="1:11" s="4" customFormat="1" ht="15.75" customHeight="1" x14ac:dyDescent="0.3">
      <c r="A34" s="80" t="s">
        <v>28</v>
      </c>
      <c r="B34" s="372">
        <v>50</v>
      </c>
      <c r="C34" s="372">
        <v>6</v>
      </c>
      <c r="D34" s="372">
        <v>56</v>
      </c>
      <c r="E34" s="448">
        <v>0</v>
      </c>
      <c r="F34" s="448">
        <v>0</v>
      </c>
      <c r="G34" s="448">
        <v>0</v>
      </c>
      <c r="H34" s="236">
        <f t="shared" si="5"/>
        <v>50</v>
      </c>
      <c r="I34" s="236">
        <f t="shared" si="6"/>
        <v>6</v>
      </c>
      <c r="J34" s="236">
        <f t="shared" si="7"/>
        <v>56</v>
      </c>
      <c r="K34" s="27" t="s">
        <v>158</v>
      </c>
    </row>
    <row r="35" spans="1:11" s="4" customFormat="1" ht="15.75" customHeight="1" thickBot="1" x14ac:dyDescent="0.35">
      <c r="A35" s="72" t="s">
        <v>13</v>
      </c>
      <c r="B35" s="232">
        <f>SUM(B29:B34)</f>
        <v>477</v>
      </c>
      <c r="C35" s="242">
        <f t="shared" ref="C35:J35" si="8">SUM(C29:C34)</f>
        <v>352</v>
      </c>
      <c r="D35" s="242">
        <f t="shared" si="8"/>
        <v>829</v>
      </c>
      <c r="E35" s="448">
        <v>0</v>
      </c>
      <c r="F35" s="448">
        <v>0</v>
      </c>
      <c r="G35" s="448">
        <v>0</v>
      </c>
      <c r="H35" s="242">
        <f t="shared" si="8"/>
        <v>477</v>
      </c>
      <c r="I35" s="242">
        <f t="shared" si="8"/>
        <v>352</v>
      </c>
      <c r="J35" s="242">
        <f t="shared" si="8"/>
        <v>829</v>
      </c>
      <c r="K35" s="74" t="s">
        <v>172</v>
      </c>
    </row>
    <row r="36" spans="1:11" s="4" customFormat="1" ht="15.75" customHeight="1" thickBot="1" x14ac:dyDescent="0.35">
      <c r="A36" s="25" t="s">
        <v>78</v>
      </c>
      <c r="B36" s="40">
        <f>SUM(B27,B35)</f>
        <v>2133</v>
      </c>
      <c r="C36" s="40">
        <f t="shared" ref="C36:J36" si="9">SUM(C27,C35)</f>
        <v>2406</v>
      </c>
      <c r="D36" s="40">
        <f t="shared" si="9"/>
        <v>4539</v>
      </c>
      <c r="E36" s="40">
        <v>0</v>
      </c>
      <c r="F36" s="40">
        <v>0</v>
      </c>
      <c r="G36" s="40">
        <v>0</v>
      </c>
      <c r="H36" s="40">
        <f t="shared" si="9"/>
        <v>2133</v>
      </c>
      <c r="I36" s="40">
        <f t="shared" si="9"/>
        <v>2406</v>
      </c>
      <c r="J36" s="40">
        <f t="shared" si="9"/>
        <v>4539</v>
      </c>
      <c r="K36" s="337" t="s">
        <v>526</v>
      </c>
    </row>
    <row r="37" spans="1:11" s="4" customFormat="1" ht="15.75" customHeight="1" thickTop="1" x14ac:dyDescent="0.3"/>
    <row r="38" spans="1:11" s="4" customFormat="1" ht="15.6" x14ac:dyDescent="0.3"/>
    <row r="39" spans="1:11" s="4" customFormat="1" ht="15.6" x14ac:dyDescent="0.3"/>
    <row r="40" spans="1:11" s="4" customFormat="1" ht="15.6" x14ac:dyDescent="0.3"/>
    <row r="41" spans="1:11" s="4" customFormat="1" ht="15.6" x14ac:dyDescent="0.3"/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B050"/>
  </sheetPr>
  <dimension ref="A1:K256"/>
  <sheetViews>
    <sheetView rightToLeft="1" view="pageBreakPreview" zoomScale="80" zoomScaleNormal="60" zoomScaleSheetLayoutView="80" workbookViewId="0">
      <selection activeCell="N9" sqref="N9"/>
    </sheetView>
  </sheetViews>
  <sheetFormatPr defaultRowHeight="17.25" customHeight="1" x14ac:dyDescent="0.25"/>
  <cols>
    <col min="1" max="1" width="32.109375" style="22" customWidth="1"/>
    <col min="2" max="10" width="10" style="22" customWidth="1"/>
    <col min="11" max="11" width="44.44140625" style="22" customWidth="1"/>
    <col min="12" max="249" width="9.109375" style="22"/>
    <col min="250" max="250" width="26.6640625" style="22" customWidth="1"/>
    <col min="251" max="262" width="9.33203125" style="22" customWidth="1"/>
    <col min="263" max="505" width="9.109375" style="22"/>
    <col min="506" max="506" width="26.6640625" style="22" customWidth="1"/>
    <col min="507" max="518" width="9.33203125" style="22" customWidth="1"/>
    <col min="519" max="761" width="9.109375" style="22"/>
    <col min="762" max="762" width="26.6640625" style="22" customWidth="1"/>
    <col min="763" max="774" width="9.33203125" style="22" customWidth="1"/>
    <col min="775" max="1017" width="9.109375" style="22"/>
    <col min="1018" max="1018" width="26.6640625" style="22" customWidth="1"/>
    <col min="1019" max="1030" width="9.33203125" style="22" customWidth="1"/>
    <col min="1031" max="1273" width="9.109375" style="22"/>
    <col min="1274" max="1274" width="26.6640625" style="22" customWidth="1"/>
    <col min="1275" max="1286" width="9.33203125" style="22" customWidth="1"/>
    <col min="1287" max="1529" width="9.109375" style="22"/>
    <col min="1530" max="1530" width="26.6640625" style="22" customWidth="1"/>
    <col min="1531" max="1542" width="9.33203125" style="22" customWidth="1"/>
    <col min="1543" max="1785" width="9.109375" style="22"/>
    <col min="1786" max="1786" width="26.6640625" style="22" customWidth="1"/>
    <col min="1787" max="1798" width="9.33203125" style="22" customWidth="1"/>
    <col min="1799" max="2041" width="9.109375" style="22"/>
    <col min="2042" max="2042" width="26.6640625" style="22" customWidth="1"/>
    <col min="2043" max="2054" width="9.33203125" style="22" customWidth="1"/>
    <col min="2055" max="2297" width="9.109375" style="22"/>
    <col min="2298" max="2298" width="26.6640625" style="22" customWidth="1"/>
    <col min="2299" max="2310" width="9.33203125" style="22" customWidth="1"/>
    <col min="2311" max="2553" width="9.109375" style="22"/>
    <col min="2554" max="2554" width="26.6640625" style="22" customWidth="1"/>
    <col min="2555" max="2566" width="9.33203125" style="22" customWidth="1"/>
    <col min="2567" max="2809" width="9.109375" style="22"/>
    <col min="2810" max="2810" width="26.6640625" style="22" customWidth="1"/>
    <col min="2811" max="2822" width="9.33203125" style="22" customWidth="1"/>
    <col min="2823" max="3065" width="9.109375" style="22"/>
    <col min="3066" max="3066" width="26.6640625" style="22" customWidth="1"/>
    <col min="3067" max="3078" width="9.33203125" style="22" customWidth="1"/>
    <col min="3079" max="3321" width="9.109375" style="22"/>
    <col min="3322" max="3322" width="26.6640625" style="22" customWidth="1"/>
    <col min="3323" max="3334" width="9.33203125" style="22" customWidth="1"/>
    <col min="3335" max="3577" width="9.109375" style="22"/>
    <col min="3578" max="3578" width="26.6640625" style="22" customWidth="1"/>
    <col min="3579" max="3590" width="9.33203125" style="22" customWidth="1"/>
    <col min="3591" max="3833" width="9.109375" style="22"/>
    <col min="3834" max="3834" width="26.6640625" style="22" customWidth="1"/>
    <col min="3835" max="3846" width="9.33203125" style="22" customWidth="1"/>
    <col min="3847" max="4089" width="9.109375" style="22"/>
    <col min="4090" max="4090" width="26.6640625" style="22" customWidth="1"/>
    <col min="4091" max="4102" width="9.33203125" style="22" customWidth="1"/>
    <col min="4103" max="4345" width="9.109375" style="22"/>
    <col min="4346" max="4346" width="26.6640625" style="22" customWidth="1"/>
    <col min="4347" max="4358" width="9.33203125" style="22" customWidth="1"/>
    <col min="4359" max="4601" width="9.109375" style="22"/>
    <col min="4602" max="4602" width="26.6640625" style="22" customWidth="1"/>
    <col min="4603" max="4614" width="9.33203125" style="22" customWidth="1"/>
    <col min="4615" max="4857" width="9.109375" style="22"/>
    <col min="4858" max="4858" width="26.6640625" style="22" customWidth="1"/>
    <col min="4859" max="4870" width="9.33203125" style="22" customWidth="1"/>
    <col min="4871" max="5113" width="9.109375" style="22"/>
    <col min="5114" max="5114" width="26.6640625" style="22" customWidth="1"/>
    <col min="5115" max="5126" width="9.33203125" style="22" customWidth="1"/>
    <col min="5127" max="5369" width="9.109375" style="22"/>
    <col min="5370" max="5370" width="26.6640625" style="22" customWidth="1"/>
    <col min="5371" max="5382" width="9.33203125" style="22" customWidth="1"/>
    <col min="5383" max="5625" width="9.109375" style="22"/>
    <col min="5626" max="5626" width="26.6640625" style="22" customWidth="1"/>
    <col min="5627" max="5638" width="9.33203125" style="22" customWidth="1"/>
    <col min="5639" max="5881" width="9.109375" style="22"/>
    <col min="5882" max="5882" width="26.6640625" style="22" customWidth="1"/>
    <col min="5883" max="5894" width="9.33203125" style="22" customWidth="1"/>
    <col min="5895" max="6137" width="9.109375" style="22"/>
    <col min="6138" max="6138" width="26.6640625" style="22" customWidth="1"/>
    <col min="6139" max="6150" width="9.33203125" style="22" customWidth="1"/>
    <col min="6151" max="6393" width="9.109375" style="22"/>
    <col min="6394" max="6394" width="26.6640625" style="22" customWidth="1"/>
    <col min="6395" max="6406" width="9.33203125" style="22" customWidth="1"/>
    <col min="6407" max="6649" width="9.109375" style="22"/>
    <col min="6650" max="6650" width="26.6640625" style="22" customWidth="1"/>
    <col min="6651" max="6662" width="9.33203125" style="22" customWidth="1"/>
    <col min="6663" max="6905" width="9.109375" style="22"/>
    <col min="6906" max="6906" width="26.6640625" style="22" customWidth="1"/>
    <col min="6907" max="6918" width="9.33203125" style="22" customWidth="1"/>
    <col min="6919" max="7161" width="9.109375" style="22"/>
    <col min="7162" max="7162" width="26.6640625" style="22" customWidth="1"/>
    <col min="7163" max="7174" width="9.33203125" style="22" customWidth="1"/>
    <col min="7175" max="7417" width="9.109375" style="22"/>
    <col min="7418" max="7418" width="26.6640625" style="22" customWidth="1"/>
    <col min="7419" max="7430" width="9.33203125" style="22" customWidth="1"/>
    <col min="7431" max="7673" width="9.109375" style="22"/>
    <col min="7674" max="7674" width="26.6640625" style="22" customWidth="1"/>
    <col min="7675" max="7686" width="9.33203125" style="22" customWidth="1"/>
    <col min="7687" max="7929" width="9.109375" style="22"/>
    <col min="7930" max="7930" width="26.6640625" style="22" customWidth="1"/>
    <col min="7931" max="7942" width="9.33203125" style="22" customWidth="1"/>
    <col min="7943" max="8185" width="9.109375" style="22"/>
    <col min="8186" max="8186" width="26.6640625" style="22" customWidth="1"/>
    <col min="8187" max="8198" width="9.33203125" style="22" customWidth="1"/>
    <col min="8199" max="8441" width="9.109375" style="22"/>
    <col min="8442" max="8442" width="26.6640625" style="22" customWidth="1"/>
    <col min="8443" max="8454" width="9.33203125" style="22" customWidth="1"/>
    <col min="8455" max="8697" width="9.109375" style="22"/>
    <col min="8698" max="8698" width="26.6640625" style="22" customWidth="1"/>
    <col min="8699" max="8710" width="9.33203125" style="22" customWidth="1"/>
    <col min="8711" max="8953" width="9.109375" style="22"/>
    <col min="8954" max="8954" width="26.6640625" style="22" customWidth="1"/>
    <col min="8955" max="8966" width="9.33203125" style="22" customWidth="1"/>
    <col min="8967" max="9209" width="9.109375" style="22"/>
    <col min="9210" max="9210" width="26.6640625" style="22" customWidth="1"/>
    <col min="9211" max="9222" width="9.33203125" style="22" customWidth="1"/>
    <col min="9223" max="9465" width="9.109375" style="22"/>
    <col min="9466" max="9466" width="26.6640625" style="22" customWidth="1"/>
    <col min="9467" max="9478" width="9.33203125" style="22" customWidth="1"/>
    <col min="9479" max="9721" width="9.109375" style="22"/>
    <col min="9722" max="9722" width="26.6640625" style="22" customWidth="1"/>
    <col min="9723" max="9734" width="9.33203125" style="22" customWidth="1"/>
    <col min="9735" max="9977" width="9.109375" style="22"/>
    <col min="9978" max="9978" width="26.6640625" style="22" customWidth="1"/>
    <col min="9979" max="9990" width="9.33203125" style="22" customWidth="1"/>
    <col min="9991" max="10233" width="9.109375" style="22"/>
    <col min="10234" max="10234" width="26.6640625" style="22" customWidth="1"/>
    <col min="10235" max="10246" width="9.33203125" style="22" customWidth="1"/>
    <col min="10247" max="10489" width="9.109375" style="22"/>
    <col min="10490" max="10490" width="26.6640625" style="22" customWidth="1"/>
    <col min="10491" max="10502" width="9.33203125" style="22" customWidth="1"/>
    <col min="10503" max="10745" width="9.109375" style="22"/>
    <col min="10746" max="10746" width="26.6640625" style="22" customWidth="1"/>
    <col min="10747" max="10758" width="9.33203125" style="22" customWidth="1"/>
    <col min="10759" max="11001" width="9.109375" style="22"/>
    <col min="11002" max="11002" width="26.6640625" style="22" customWidth="1"/>
    <col min="11003" max="11014" width="9.33203125" style="22" customWidth="1"/>
    <col min="11015" max="11257" width="9.109375" style="22"/>
    <col min="11258" max="11258" width="26.6640625" style="22" customWidth="1"/>
    <col min="11259" max="11270" width="9.33203125" style="22" customWidth="1"/>
    <col min="11271" max="11513" width="9.109375" style="22"/>
    <col min="11514" max="11514" width="26.6640625" style="22" customWidth="1"/>
    <col min="11515" max="11526" width="9.33203125" style="22" customWidth="1"/>
    <col min="11527" max="11769" width="9.109375" style="22"/>
    <col min="11770" max="11770" width="26.6640625" style="22" customWidth="1"/>
    <col min="11771" max="11782" width="9.33203125" style="22" customWidth="1"/>
    <col min="11783" max="12025" width="9.109375" style="22"/>
    <col min="12026" max="12026" width="26.6640625" style="22" customWidth="1"/>
    <col min="12027" max="12038" width="9.33203125" style="22" customWidth="1"/>
    <col min="12039" max="12281" width="9.109375" style="22"/>
    <col min="12282" max="12282" width="26.6640625" style="22" customWidth="1"/>
    <col min="12283" max="12294" width="9.33203125" style="22" customWidth="1"/>
    <col min="12295" max="12537" width="9.109375" style="22"/>
    <col min="12538" max="12538" width="26.6640625" style="22" customWidth="1"/>
    <col min="12539" max="12550" width="9.33203125" style="22" customWidth="1"/>
    <col min="12551" max="12793" width="9.109375" style="22"/>
    <col min="12794" max="12794" width="26.6640625" style="22" customWidth="1"/>
    <col min="12795" max="12806" width="9.33203125" style="22" customWidth="1"/>
    <col min="12807" max="13049" width="9.109375" style="22"/>
    <col min="13050" max="13050" width="26.6640625" style="22" customWidth="1"/>
    <col min="13051" max="13062" width="9.33203125" style="22" customWidth="1"/>
    <col min="13063" max="13305" width="9.109375" style="22"/>
    <col min="13306" max="13306" width="26.6640625" style="22" customWidth="1"/>
    <col min="13307" max="13318" width="9.33203125" style="22" customWidth="1"/>
    <col min="13319" max="13561" width="9.109375" style="22"/>
    <col min="13562" max="13562" width="26.6640625" style="22" customWidth="1"/>
    <col min="13563" max="13574" width="9.33203125" style="22" customWidth="1"/>
    <col min="13575" max="13817" width="9.109375" style="22"/>
    <col min="13818" max="13818" width="26.6640625" style="22" customWidth="1"/>
    <col min="13819" max="13830" width="9.33203125" style="22" customWidth="1"/>
    <col min="13831" max="14073" width="9.109375" style="22"/>
    <col min="14074" max="14074" width="26.6640625" style="22" customWidth="1"/>
    <col min="14075" max="14086" width="9.33203125" style="22" customWidth="1"/>
    <col min="14087" max="14329" width="9.109375" style="22"/>
    <col min="14330" max="14330" width="26.6640625" style="22" customWidth="1"/>
    <col min="14331" max="14342" width="9.33203125" style="22" customWidth="1"/>
    <col min="14343" max="14585" width="9.109375" style="22"/>
    <col min="14586" max="14586" width="26.6640625" style="22" customWidth="1"/>
    <col min="14587" max="14598" width="9.33203125" style="22" customWidth="1"/>
    <col min="14599" max="14841" width="9.109375" style="22"/>
    <col min="14842" max="14842" width="26.6640625" style="22" customWidth="1"/>
    <col min="14843" max="14854" width="9.33203125" style="22" customWidth="1"/>
    <col min="14855" max="15097" width="9.109375" style="22"/>
    <col min="15098" max="15098" width="26.6640625" style="22" customWidth="1"/>
    <col min="15099" max="15110" width="9.33203125" style="22" customWidth="1"/>
    <col min="15111" max="15353" width="9.109375" style="22"/>
    <col min="15354" max="15354" width="26.6640625" style="22" customWidth="1"/>
    <col min="15355" max="15366" width="9.33203125" style="22" customWidth="1"/>
    <col min="15367" max="15609" width="9.109375" style="22"/>
    <col min="15610" max="15610" width="26.6640625" style="22" customWidth="1"/>
    <col min="15611" max="15622" width="9.33203125" style="22" customWidth="1"/>
    <col min="15623" max="15865" width="9.109375" style="22"/>
    <col min="15866" max="15866" width="26.6640625" style="22" customWidth="1"/>
    <col min="15867" max="15878" width="9.33203125" style="22" customWidth="1"/>
    <col min="15879" max="16121" width="9.109375" style="22"/>
    <col min="16122" max="16122" width="26.6640625" style="22" customWidth="1"/>
    <col min="16123" max="16134" width="9.33203125" style="22" customWidth="1"/>
    <col min="16135" max="16384" width="9.109375" style="22"/>
  </cols>
  <sheetData>
    <row r="1" spans="1:11" s="41" customFormat="1" ht="24.75" customHeight="1" x14ac:dyDescent="0.65">
      <c r="A1" s="702" t="s">
        <v>800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41" customFormat="1" ht="24" customHeight="1" x14ac:dyDescent="0.65">
      <c r="A2" s="749" t="s">
        <v>801</v>
      </c>
      <c r="B2" s="749"/>
      <c r="C2" s="749"/>
      <c r="D2" s="749"/>
      <c r="E2" s="749"/>
      <c r="F2" s="749"/>
      <c r="G2" s="749"/>
      <c r="H2" s="749"/>
      <c r="I2" s="749"/>
      <c r="J2" s="749"/>
      <c r="K2" s="749"/>
    </row>
    <row r="3" spans="1:11" s="123" customFormat="1" ht="28.5" customHeight="1" thickBot="1" x14ac:dyDescent="0.9">
      <c r="A3" s="14" t="s">
        <v>653</v>
      </c>
      <c r="B3" s="116"/>
      <c r="C3" s="116"/>
      <c r="D3" s="116"/>
      <c r="E3" s="116"/>
      <c r="F3" s="116"/>
      <c r="G3" s="116"/>
      <c r="H3" s="116"/>
      <c r="I3" s="116"/>
      <c r="J3" s="116"/>
      <c r="K3" s="124" t="s">
        <v>654</v>
      </c>
    </row>
    <row r="4" spans="1:11" s="26" customFormat="1" ht="17.25" customHeight="1" thickTop="1" x14ac:dyDescent="0.3">
      <c r="A4" s="736" t="s">
        <v>14</v>
      </c>
      <c r="B4" s="736" t="s">
        <v>6</v>
      </c>
      <c r="C4" s="736"/>
      <c r="D4" s="736"/>
      <c r="E4" s="736" t="s">
        <v>7</v>
      </c>
      <c r="F4" s="736"/>
      <c r="G4" s="736"/>
      <c r="H4" s="736" t="s">
        <v>236</v>
      </c>
      <c r="I4" s="736"/>
      <c r="J4" s="736"/>
      <c r="K4" s="739" t="s">
        <v>164</v>
      </c>
    </row>
    <row r="5" spans="1:11" s="26" customFormat="1" ht="17.25" customHeight="1" x14ac:dyDescent="0.3">
      <c r="A5" s="737"/>
      <c r="B5" s="737" t="s">
        <v>448</v>
      </c>
      <c r="C5" s="737"/>
      <c r="D5" s="737"/>
      <c r="E5" s="737" t="s">
        <v>128</v>
      </c>
      <c r="F5" s="737"/>
      <c r="G5" s="737"/>
      <c r="H5" s="737" t="s">
        <v>129</v>
      </c>
      <c r="I5" s="737"/>
      <c r="J5" s="737"/>
      <c r="K5" s="740"/>
    </row>
    <row r="6" spans="1:11" s="26" customFormat="1" ht="17.25" customHeight="1" x14ac:dyDescent="0.3">
      <c r="A6" s="737"/>
      <c r="B6" s="315" t="s">
        <v>237</v>
      </c>
      <c r="C6" s="315" t="s">
        <v>270</v>
      </c>
      <c r="D6" s="81" t="s">
        <v>243</v>
      </c>
      <c r="E6" s="315" t="s">
        <v>237</v>
      </c>
      <c r="F6" s="315" t="s">
        <v>270</v>
      </c>
      <c r="G6" s="81" t="s">
        <v>243</v>
      </c>
      <c r="H6" s="315" t="s">
        <v>237</v>
      </c>
      <c r="I6" s="315" t="s">
        <v>270</v>
      </c>
      <c r="J6" s="81" t="s">
        <v>243</v>
      </c>
      <c r="K6" s="740"/>
    </row>
    <row r="7" spans="1:11" s="26" customFormat="1" ht="17.25" customHeight="1" thickBot="1" x14ac:dyDescent="0.35">
      <c r="A7" s="738"/>
      <c r="B7" s="82" t="s">
        <v>240</v>
      </c>
      <c r="C7" s="82" t="s">
        <v>241</v>
      </c>
      <c r="D7" s="82" t="s">
        <v>242</v>
      </c>
      <c r="E7" s="82" t="s">
        <v>240</v>
      </c>
      <c r="F7" s="82" t="s">
        <v>241</v>
      </c>
      <c r="G7" s="82" t="s">
        <v>242</v>
      </c>
      <c r="H7" s="82" t="s">
        <v>240</v>
      </c>
      <c r="I7" s="82" t="s">
        <v>241</v>
      </c>
      <c r="J7" s="82" t="s">
        <v>242</v>
      </c>
      <c r="K7" s="741"/>
    </row>
    <row r="8" spans="1:11" s="26" customFormat="1" ht="20.25" customHeight="1" x14ac:dyDescent="0.3">
      <c r="A8" s="231" t="s">
        <v>282</v>
      </c>
      <c r="B8" s="231"/>
      <c r="C8" s="231"/>
      <c r="D8" s="231"/>
      <c r="E8" s="231"/>
      <c r="F8" s="231"/>
      <c r="G8" s="231"/>
      <c r="H8" s="231"/>
      <c r="I8" s="231"/>
      <c r="J8" s="231"/>
      <c r="K8" s="56" t="s">
        <v>165</v>
      </c>
    </row>
    <row r="9" spans="1:11" s="26" customFormat="1" ht="19.5" customHeight="1" x14ac:dyDescent="0.3">
      <c r="A9" s="27" t="s">
        <v>16</v>
      </c>
      <c r="B9" s="27">
        <v>32</v>
      </c>
      <c r="C9" s="27">
        <v>63</v>
      </c>
      <c r="D9" s="27">
        <v>95</v>
      </c>
      <c r="E9" s="27">
        <v>0</v>
      </c>
      <c r="F9" s="27">
        <v>0</v>
      </c>
      <c r="G9" s="27">
        <v>0</v>
      </c>
      <c r="H9" s="27">
        <f>SUM(E9,B9)</f>
        <v>32</v>
      </c>
      <c r="I9" s="27">
        <f t="shared" ref="I9:J9" si="0">SUM(F9,C9)</f>
        <v>63</v>
      </c>
      <c r="J9" s="27">
        <f t="shared" si="0"/>
        <v>95</v>
      </c>
      <c r="K9" s="27" t="s">
        <v>173</v>
      </c>
    </row>
    <row r="10" spans="1:11" s="26" customFormat="1" ht="19.5" customHeight="1" x14ac:dyDescent="0.3">
      <c r="A10" s="27" t="s">
        <v>17</v>
      </c>
      <c r="B10" s="27">
        <v>14</v>
      </c>
      <c r="C10" s="27">
        <v>36</v>
      </c>
      <c r="D10" s="27">
        <v>50</v>
      </c>
      <c r="E10" s="27">
        <v>0</v>
      </c>
      <c r="F10" s="27">
        <v>0</v>
      </c>
      <c r="G10" s="27">
        <v>0</v>
      </c>
      <c r="H10" s="27">
        <f t="shared" ref="H10:H27" si="1">SUM(E10,B10)</f>
        <v>14</v>
      </c>
      <c r="I10" s="27">
        <f t="shared" ref="I10:I27" si="2">SUM(F10,C10)</f>
        <v>36</v>
      </c>
      <c r="J10" s="27">
        <f t="shared" ref="J10:J27" si="3">SUM(G10,D10)</f>
        <v>50</v>
      </c>
      <c r="K10" s="27" t="s">
        <v>145</v>
      </c>
    </row>
    <row r="11" spans="1:11" s="76" customFormat="1" ht="21" customHeight="1" x14ac:dyDescent="0.3">
      <c r="A11" s="27" t="s">
        <v>18</v>
      </c>
      <c r="B11" s="27">
        <v>10</v>
      </c>
      <c r="C11" s="27">
        <v>19</v>
      </c>
      <c r="D11" s="27">
        <v>29</v>
      </c>
      <c r="E11" s="27">
        <v>0</v>
      </c>
      <c r="F11" s="27">
        <v>0</v>
      </c>
      <c r="G11" s="27">
        <v>0</v>
      </c>
      <c r="H11" s="27">
        <f t="shared" si="1"/>
        <v>10</v>
      </c>
      <c r="I11" s="27">
        <f t="shared" si="2"/>
        <v>19</v>
      </c>
      <c r="J11" s="27">
        <f t="shared" si="3"/>
        <v>29</v>
      </c>
      <c r="K11" s="27" t="s">
        <v>146</v>
      </c>
    </row>
    <row r="12" spans="1:11" s="26" customFormat="1" ht="17.25" customHeight="1" x14ac:dyDescent="0.3">
      <c r="A12" s="27" t="s">
        <v>20</v>
      </c>
      <c r="B12" s="27">
        <v>56</v>
      </c>
      <c r="C12" s="27">
        <v>57</v>
      </c>
      <c r="D12" s="27">
        <v>113</v>
      </c>
      <c r="E12" s="27">
        <v>0</v>
      </c>
      <c r="F12" s="27">
        <v>0</v>
      </c>
      <c r="G12" s="27">
        <v>0</v>
      </c>
      <c r="H12" s="27">
        <f t="shared" si="1"/>
        <v>56</v>
      </c>
      <c r="I12" s="27">
        <f t="shared" si="2"/>
        <v>57</v>
      </c>
      <c r="J12" s="27">
        <f t="shared" si="3"/>
        <v>113</v>
      </c>
      <c r="K12" s="27" t="s">
        <v>148</v>
      </c>
    </row>
    <row r="13" spans="1:11" s="26" customFormat="1" ht="23.25" customHeight="1" x14ac:dyDescent="0.3">
      <c r="A13" s="27" t="s">
        <v>21</v>
      </c>
      <c r="B13" s="27">
        <v>135</v>
      </c>
      <c r="C13" s="27">
        <v>79</v>
      </c>
      <c r="D13" s="27">
        <v>214</v>
      </c>
      <c r="E13" s="27">
        <v>0</v>
      </c>
      <c r="F13" s="27">
        <v>0</v>
      </c>
      <c r="G13" s="27">
        <v>0</v>
      </c>
      <c r="H13" s="27">
        <f t="shared" si="1"/>
        <v>135</v>
      </c>
      <c r="I13" s="27">
        <f t="shared" si="2"/>
        <v>79</v>
      </c>
      <c r="J13" s="27">
        <f t="shared" si="3"/>
        <v>214</v>
      </c>
      <c r="K13" s="27" t="s">
        <v>150</v>
      </c>
    </row>
    <row r="14" spans="1:11" s="26" customFormat="1" ht="23.25" customHeight="1" x14ac:dyDescent="0.3">
      <c r="A14" s="27" t="s">
        <v>23</v>
      </c>
      <c r="B14" s="27">
        <v>48</v>
      </c>
      <c r="C14" s="27">
        <v>97</v>
      </c>
      <c r="D14" s="27">
        <v>145</v>
      </c>
      <c r="E14" s="27">
        <v>0</v>
      </c>
      <c r="F14" s="27">
        <v>0</v>
      </c>
      <c r="G14" s="27">
        <v>0</v>
      </c>
      <c r="H14" s="27">
        <f t="shared" si="1"/>
        <v>48</v>
      </c>
      <c r="I14" s="27">
        <f t="shared" si="2"/>
        <v>97</v>
      </c>
      <c r="J14" s="27">
        <f t="shared" si="3"/>
        <v>145</v>
      </c>
      <c r="K14" s="27" t="s">
        <v>152</v>
      </c>
    </row>
    <row r="15" spans="1:11" s="26" customFormat="1" ht="23.25" customHeight="1" x14ac:dyDescent="0.3">
      <c r="A15" s="27" t="s">
        <v>478</v>
      </c>
      <c r="B15" s="27">
        <v>31</v>
      </c>
      <c r="C15" s="27">
        <v>38</v>
      </c>
      <c r="D15" s="27">
        <v>69</v>
      </c>
      <c r="E15" s="27">
        <v>0</v>
      </c>
      <c r="F15" s="27">
        <v>0</v>
      </c>
      <c r="G15" s="27">
        <v>0</v>
      </c>
      <c r="H15" s="27">
        <f t="shared" si="1"/>
        <v>31</v>
      </c>
      <c r="I15" s="27">
        <f t="shared" si="2"/>
        <v>38</v>
      </c>
      <c r="J15" s="27">
        <f t="shared" si="3"/>
        <v>69</v>
      </c>
      <c r="K15" s="27" t="s">
        <v>515</v>
      </c>
    </row>
    <row r="16" spans="1:11" s="26" customFormat="1" ht="23.25" customHeight="1" x14ac:dyDescent="0.3">
      <c r="A16" s="27" t="s">
        <v>251</v>
      </c>
      <c r="B16" s="27">
        <v>145</v>
      </c>
      <c r="C16" s="27">
        <v>30</v>
      </c>
      <c r="D16" s="27">
        <v>175</v>
      </c>
      <c r="E16" s="27">
        <v>0</v>
      </c>
      <c r="F16" s="27">
        <v>0</v>
      </c>
      <c r="G16" s="27">
        <v>0</v>
      </c>
      <c r="H16" s="27">
        <f t="shared" si="1"/>
        <v>145</v>
      </c>
      <c r="I16" s="27">
        <f t="shared" si="2"/>
        <v>30</v>
      </c>
      <c r="J16" s="27">
        <f t="shared" si="3"/>
        <v>175</v>
      </c>
      <c r="K16" s="27" t="s">
        <v>198</v>
      </c>
    </row>
    <row r="17" spans="1:11" s="26" customFormat="1" ht="23.25" customHeight="1" x14ac:dyDescent="0.3">
      <c r="A17" s="27" t="s">
        <v>250</v>
      </c>
      <c r="B17" s="27">
        <v>42</v>
      </c>
      <c r="C17" s="27">
        <v>45</v>
      </c>
      <c r="D17" s="27">
        <v>87</v>
      </c>
      <c r="E17" s="27">
        <v>0</v>
      </c>
      <c r="F17" s="27">
        <v>0</v>
      </c>
      <c r="G17" s="27">
        <v>0</v>
      </c>
      <c r="H17" s="27">
        <f t="shared" si="1"/>
        <v>42</v>
      </c>
      <c r="I17" s="27">
        <f t="shared" si="2"/>
        <v>45</v>
      </c>
      <c r="J17" s="27">
        <f t="shared" si="3"/>
        <v>87</v>
      </c>
      <c r="K17" s="27" t="s">
        <v>466</v>
      </c>
    </row>
    <row r="18" spans="1:11" s="26" customFormat="1" ht="23.25" customHeight="1" x14ac:dyDescent="0.3">
      <c r="A18" s="27" t="s">
        <v>84</v>
      </c>
      <c r="B18" s="27">
        <v>270</v>
      </c>
      <c r="C18" s="27">
        <v>172</v>
      </c>
      <c r="D18" s="27">
        <v>442</v>
      </c>
      <c r="E18" s="27">
        <v>0</v>
      </c>
      <c r="F18" s="27">
        <v>0</v>
      </c>
      <c r="G18" s="27">
        <v>0</v>
      </c>
      <c r="H18" s="27">
        <f t="shared" si="1"/>
        <v>270</v>
      </c>
      <c r="I18" s="27">
        <f t="shared" si="2"/>
        <v>172</v>
      </c>
      <c r="J18" s="27">
        <f t="shared" si="3"/>
        <v>442</v>
      </c>
      <c r="K18" s="27" t="s">
        <v>471</v>
      </c>
    </row>
    <row r="19" spans="1:11" s="26" customFormat="1" ht="23.25" customHeight="1" x14ac:dyDescent="0.3">
      <c r="A19" s="27" t="s">
        <v>85</v>
      </c>
      <c r="B19" s="27">
        <v>99</v>
      </c>
      <c r="C19" s="27">
        <v>122</v>
      </c>
      <c r="D19" s="27">
        <v>221</v>
      </c>
      <c r="E19" s="27">
        <v>0</v>
      </c>
      <c r="F19" s="27">
        <v>0</v>
      </c>
      <c r="G19" s="27">
        <v>0</v>
      </c>
      <c r="H19" s="27">
        <f t="shared" si="1"/>
        <v>99</v>
      </c>
      <c r="I19" s="27">
        <f t="shared" si="2"/>
        <v>122</v>
      </c>
      <c r="J19" s="27">
        <f t="shared" si="3"/>
        <v>221</v>
      </c>
      <c r="K19" s="27" t="s">
        <v>470</v>
      </c>
    </row>
    <row r="20" spans="1:11" s="26" customFormat="1" ht="23.25" customHeight="1" x14ac:dyDescent="0.3">
      <c r="A20" s="27" t="s">
        <v>5</v>
      </c>
      <c r="B20" s="27">
        <v>0</v>
      </c>
      <c r="C20" s="27">
        <v>527</v>
      </c>
      <c r="D20" s="27">
        <v>527</v>
      </c>
      <c r="E20" s="27">
        <v>0</v>
      </c>
      <c r="F20" s="27">
        <v>0</v>
      </c>
      <c r="G20" s="27">
        <v>0</v>
      </c>
      <c r="H20" s="27">
        <f t="shared" si="1"/>
        <v>0</v>
      </c>
      <c r="I20" s="27">
        <f t="shared" si="2"/>
        <v>527</v>
      </c>
      <c r="J20" s="27">
        <f t="shared" si="3"/>
        <v>527</v>
      </c>
      <c r="K20" s="27" t="s">
        <v>168</v>
      </c>
    </row>
    <row r="21" spans="1:11" s="26" customFormat="1" ht="23.25" customHeight="1" x14ac:dyDescent="0.3">
      <c r="A21" s="27" t="s">
        <v>280</v>
      </c>
      <c r="B21" s="27">
        <v>38</v>
      </c>
      <c r="C21" s="27">
        <v>0</v>
      </c>
      <c r="D21" s="27">
        <v>38</v>
      </c>
      <c r="E21" s="27">
        <v>0</v>
      </c>
      <c r="F21" s="27">
        <v>0</v>
      </c>
      <c r="G21" s="27">
        <v>0</v>
      </c>
      <c r="H21" s="27">
        <f t="shared" si="1"/>
        <v>38</v>
      </c>
      <c r="I21" s="27">
        <f t="shared" si="2"/>
        <v>0</v>
      </c>
      <c r="J21" s="27">
        <f t="shared" si="3"/>
        <v>38</v>
      </c>
      <c r="K21" s="27" t="s">
        <v>281</v>
      </c>
    </row>
    <row r="22" spans="1:11" s="26" customFormat="1" ht="23.25" customHeight="1" x14ac:dyDescent="0.3">
      <c r="A22" s="27" t="s">
        <v>86</v>
      </c>
      <c r="B22" s="27">
        <v>31</v>
      </c>
      <c r="C22" s="27">
        <v>52</v>
      </c>
      <c r="D22" s="27">
        <v>83</v>
      </c>
      <c r="E22" s="27">
        <v>0</v>
      </c>
      <c r="F22" s="27">
        <v>0</v>
      </c>
      <c r="G22" s="27">
        <v>0</v>
      </c>
      <c r="H22" s="27">
        <f t="shared" si="1"/>
        <v>31</v>
      </c>
      <c r="I22" s="27">
        <f t="shared" si="2"/>
        <v>52</v>
      </c>
      <c r="J22" s="27">
        <f t="shared" si="3"/>
        <v>83</v>
      </c>
      <c r="K22" s="27" t="s">
        <v>199</v>
      </c>
    </row>
    <row r="23" spans="1:11" s="26" customFormat="1" ht="23.25" customHeight="1" x14ac:dyDescent="0.3">
      <c r="A23" s="27" t="s">
        <v>25</v>
      </c>
      <c r="B23" s="27">
        <v>326</v>
      </c>
      <c r="C23" s="27">
        <v>167</v>
      </c>
      <c r="D23" s="27">
        <v>493</v>
      </c>
      <c r="E23" s="27">
        <v>0</v>
      </c>
      <c r="F23" s="27">
        <v>0</v>
      </c>
      <c r="G23" s="27">
        <v>0</v>
      </c>
      <c r="H23" s="27">
        <f t="shared" si="1"/>
        <v>326</v>
      </c>
      <c r="I23" s="27">
        <f t="shared" si="2"/>
        <v>167</v>
      </c>
      <c r="J23" s="27">
        <f t="shared" si="3"/>
        <v>493</v>
      </c>
      <c r="K23" s="27" t="s">
        <v>277</v>
      </c>
    </row>
    <row r="24" spans="1:11" s="26" customFormat="1" ht="21" customHeight="1" x14ac:dyDescent="0.3">
      <c r="A24" s="27" t="s">
        <v>541</v>
      </c>
      <c r="B24" s="27">
        <v>88</v>
      </c>
      <c r="C24" s="27">
        <v>35</v>
      </c>
      <c r="D24" s="27">
        <v>123</v>
      </c>
      <c r="E24" s="27">
        <v>0</v>
      </c>
      <c r="F24" s="27">
        <v>0</v>
      </c>
      <c r="G24" s="27">
        <v>0</v>
      </c>
      <c r="H24" s="27">
        <f t="shared" si="1"/>
        <v>88</v>
      </c>
      <c r="I24" s="27">
        <f t="shared" si="2"/>
        <v>35</v>
      </c>
      <c r="J24" s="27">
        <f t="shared" si="3"/>
        <v>123</v>
      </c>
      <c r="K24" s="27" t="s">
        <v>542</v>
      </c>
    </row>
    <row r="25" spans="1:11" s="26" customFormat="1" ht="23.25" customHeight="1" x14ac:dyDescent="0.3">
      <c r="A25" s="27" t="s">
        <v>284</v>
      </c>
      <c r="B25" s="27">
        <v>73</v>
      </c>
      <c r="C25" s="27">
        <v>69</v>
      </c>
      <c r="D25" s="27">
        <v>142</v>
      </c>
      <c r="E25" s="27">
        <v>0</v>
      </c>
      <c r="F25" s="27">
        <v>0</v>
      </c>
      <c r="G25" s="27">
        <v>0</v>
      </c>
      <c r="H25" s="27">
        <f t="shared" si="1"/>
        <v>73</v>
      </c>
      <c r="I25" s="27">
        <f t="shared" si="2"/>
        <v>69</v>
      </c>
      <c r="J25" s="27">
        <f t="shared" si="3"/>
        <v>142</v>
      </c>
      <c r="K25" s="27" t="s">
        <v>285</v>
      </c>
    </row>
    <row r="26" spans="1:11" s="26" customFormat="1" ht="23.25" customHeight="1" x14ac:dyDescent="0.3">
      <c r="A26" s="27" t="s">
        <v>743</v>
      </c>
      <c r="B26" s="27">
        <v>6</v>
      </c>
      <c r="C26" s="27">
        <v>3</v>
      </c>
      <c r="D26" s="27">
        <v>9</v>
      </c>
      <c r="E26" s="27">
        <v>0</v>
      </c>
      <c r="F26" s="27">
        <v>0</v>
      </c>
      <c r="G26" s="27">
        <v>0</v>
      </c>
      <c r="H26" s="27">
        <f t="shared" si="1"/>
        <v>6</v>
      </c>
      <c r="I26" s="27">
        <f t="shared" si="2"/>
        <v>3</v>
      </c>
      <c r="J26" s="27">
        <f t="shared" si="3"/>
        <v>9</v>
      </c>
      <c r="K26" s="27" t="s">
        <v>744</v>
      </c>
    </row>
    <row r="27" spans="1:11" s="26" customFormat="1" ht="21" customHeight="1" thickBot="1" x14ac:dyDescent="0.35">
      <c r="A27" s="167" t="s">
        <v>11</v>
      </c>
      <c r="B27" s="167">
        <f>SUM(B9:B26)</f>
        <v>1444</v>
      </c>
      <c r="C27" s="167">
        <f t="shared" ref="C27:D27" si="4">SUM(C9:C26)</f>
        <v>1611</v>
      </c>
      <c r="D27" s="167">
        <f t="shared" si="4"/>
        <v>3055</v>
      </c>
      <c r="E27" s="167">
        <v>0</v>
      </c>
      <c r="F27" s="167">
        <v>0</v>
      </c>
      <c r="G27" s="167">
        <v>0</v>
      </c>
      <c r="H27" s="167">
        <f t="shared" si="1"/>
        <v>1444</v>
      </c>
      <c r="I27" s="167">
        <f t="shared" si="2"/>
        <v>1611</v>
      </c>
      <c r="J27" s="167">
        <f t="shared" si="3"/>
        <v>3055</v>
      </c>
      <c r="K27" s="240" t="s">
        <v>162</v>
      </c>
    </row>
    <row r="28" spans="1:11" s="26" customFormat="1" ht="17.25" customHeight="1" thickTop="1" x14ac:dyDescent="0.3"/>
    <row r="29" spans="1:11" s="26" customFormat="1" ht="17.25" hidden="1" customHeight="1" x14ac:dyDescent="0.3"/>
    <row r="30" spans="1:11" s="26" customFormat="1" ht="17.25" customHeight="1" x14ac:dyDescent="0.3"/>
    <row r="31" spans="1:11" s="123" customFormat="1" ht="28.5" customHeight="1" thickBot="1" x14ac:dyDescent="0.9">
      <c r="A31" s="14" t="s">
        <v>656</v>
      </c>
      <c r="B31" s="373"/>
      <c r="C31" s="373"/>
      <c r="D31" s="373"/>
      <c r="E31" s="116"/>
      <c r="F31" s="116"/>
      <c r="G31" s="116"/>
      <c r="H31" s="116"/>
      <c r="I31" s="116"/>
      <c r="J31" s="116"/>
      <c r="K31" s="124" t="s">
        <v>655</v>
      </c>
    </row>
    <row r="32" spans="1:11" s="26" customFormat="1" ht="17.25" customHeight="1" thickTop="1" x14ac:dyDescent="0.3">
      <c r="A32" s="736" t="s">
        <v>14</v>
      </c>
      <c r="B32" s="736" t="s">
        <v>6</v>
      </c>
      <c r="C32" s="736"/>
      <c r="D32" s="736"/>
      <c r="E32" s="736" t="s">
        <v>7</v>
      </c>
      <c r="F32" s="736"/>
      <c r="G32" s="736"/>
      <c r="H32" s="736" t="s">
        <v>8</v>
      </c>
      <c r="I32" s="736"/>
      <c r="J32" s="736"/>
      <c r="K32" s="739" t="s">
        <v>164</v>
      </c>
    </row>
    <row r="33" spans="1:11" s="26" customFormat="1" ht="17.25" customHeight="1" x14ac:dyDescent="0.3">
      <c r="A33" s="737"/>
      <c r="B33" s="737" t="s">
        <v>448</v>
      </c>
      <c r="C33" s="737"/>
      <c r="D33" s="737"/>
      <c r="E33" s="737" t="s">
        <v>128</v>
      </c>
      <c r="F33" s="737"/>
      <c r="G33" s="737"/>
      <c r="H33" s="737" t="s">
        <v>129</v>
      </c>
      <c r="I33" s="737"/>
      <c r="J33" s="737"/>
      <c r="K33" s="740"/>
    </row>
    <row r="34" spans="1:11" s="26" customFormat="1" ht="17.25" customHeight="1" x14ac:dyDescent="0.3">
      <c r="A34" s="737"/>
      <c r="B34" s="315" t="s">
        <v>237</v>
      </c>
      <c r="C34" s="315" t="s">
        <v>270</v>
      </c>
      <c r="D34" s="81" t="s">
        <v>243</v>
      </c>
      <c r="E34" s="315" t="s">
        <v>237</v>
      </c>
      <c r="F34" s="315" t="s">
        <v>270</v>
      </c>
      <c r="G34" s="81" t="s">
        <v>243</v>
      </c>
      <c r="H34" s="315" t="s">
        <v>237</v>
      </c>
      <c r="I34" s="315" t="s">
        <v>270</v>
      </c>
      <c r="J34" s="81" t="s">
        <v>243</v>
      </c>
      <c r="K34" s="740"/>
    </row>
    <row r="35" spans="1:11" s="26" customFormat="1" ht="17.25" customHeight="1" thickBot="1" x14ac:dyDescent="0.35">
      <c r="A35" s="738"/>
      <c r="B35" s="82" t="s">
        <v>240</v>
      </c>
      <c r="C35" s="82" t="s">
        <v>241</v>
      </c>
      <c r="D35" s="82" t="s">
        <v>242</v>
      </c>
      <c r="E35" s="82" t="s">
        <v>240</v>
      </c>
      <c r="F35" s="82" t="s">
        <v>241</v>
      </c>
      <c r="G35" s="82" t="s">
        <v>242</v>
      </c>
      <c r="H35" s="82" t="s">
        <v>240</v>
      </c>
      <c r="I35" s="82" t="s">
        <v>241</v>
      </c>
      <c r="J35" s="82" t="s">
        <v>242</v>
      </c>
      <c r="K35" s="741"/>
    </row>
    <row r="36" spans="1:11" s="4" customFormat="1" ht="21.75" customHeight="1" x14ac:dyDescent="0.3">
      <c r="A36" s="236" t="s">
        <v>286</v>
      </c>
      <c r="B36" s="24"/>
      <c r="C36" s="24"/>
      <c r="D36" s="24"/>
      <c r="E36" s="24"/>
      <c r="F36" s="24"/>
      <c r="G36" s="24"/>
      <c r="H36" s="24"/>
      <c r="I36" s="24"/>
      <c r="J36" s="24"/>
      <c r="K36" s="27" t="s">
        <v>171</v>
      </c>
    </row>
    <row r="37" spans="1:11" s="26" customFormat="1" ht="21.75" customHeight="1" x14ac:dyDescent="0.3">
      <c r="A37" s="86" t="s">
        <v>251</v>
      </c>
      <c r="B37" s="26">
        <v>26</v>
      </c>
      <c r="C37" s="26">
        <v>5</v>
      </c>
      <c r="D37" s="26">
        <v>31</v>
      </c>
      <c r="E37" s="236">
        <v>0</v>
      </c>
      <c r="F37" s="448">
        <v>0</v>
      </c>
      <c r="G37" s="448">
        <v>0</v>
      </c>
      <c r="H37" s="236">
        <f>SUM(E37,B37)</f>
        <v>26</v>
      </c>
      <c r="I37" s="448">
        <f t="shared" ref="I37:J37" si="5">SUM(F37,C37)</f>
        <v>5</v>
      </c>
      <c r="J37" s="448">
        <f t="shared" si="5"/>
        <v>31</v>
      </c>
      <c r="K37" s="118" t="s">
        <v>167</v>
      </c>
    </row>
    <row r="38" spans="1:11" s="26" customFormat="1" ht="21.75" customHeight="1" x14ac:dyDescent="0.3">
      <c r="A38" s="27" t="s">
        <v>478</v>
      </c>
      <c r="B38" s="27">
        <v>13</v>
      </c>
      <c r="C38" s="27">
        <v>3</v>
      </c>
      <c r="D38" s="27">
        <v>16</v>
      </c>
      <c r="E38" s="27">
        <v>0</v>
      </c>
      <c r="F38" s="27">
        <v>0</v>
      </c>
      <c r="G38" s="27">
        <v>0</v>
      </c>
      <c r="H38" s="27">
        <f t="shared" ref="H38:H43" si="6">SUM(E38,B38)</f>
        <v>13</v>
      </c>
      <c r="I38" s="27">
        <f t="shared" ref="I38:I43" si="7">SUM(F38,C38)</f>
        <v>3</v>
      </c>
      <c r="J38" s="27">
        <f t="shared" ref="J38:J43" si="8">SUM(G38,D38)</f>
        <v>16</v>
      </c>
      <c r="K38" s="27" t="s">
        <v>515</v>
      </c>
    </row>
    <row r="39" spans="1:11" s="26" customFormat="1" ht="21.75" customHeight="1" x14ac:dyDescent="0.3">
      <c r="A39" s="27" t="s">
        <v>745</v>
      </c>
      <c r="B39" s="27">
        <v>28</v>
      </c>
      <c r="C39" s="27">
        <v>44</v>
      </c>
      <c r="D39" s="27">
        <v>72</v>
      </c>
      <c r="E39" s="27">
        <v>0</v>
      </c>
      <c r="F39" s="27">
        <v>0</v>
      </c>
      <c r="G39" s="27">
        <v>0</v>
      </c>
      <c r="H39" s="27">
        <f t="shared" si="6"/>
        <v>28</v>
      </c>
      <c r="I39" s="27">
        <f t="shared" si="7"/>
        <v>44</v>
      </c>
      <c r="J39" s="27">
        <f t="shared" si="8"/>
        <v>72</v>
      </c>
      <c r="K39" s="27" t="s">
        <v>471</v>
      </c>
    </row>
    <row r="40" spans="1:11" s="26" customFormat="1" ht="21.75" customHeight="1" x14ac:dyDescent="0.3">
      <c r="A40" s="27" t="s">
        <v>85</v>
      </c>
      <c r="B40" s="27">
        <v>23</v>
      </c>
      <c r="C40" s="27">
        <v>29</v>
      </c>
      <c r="D40" s="27">
        <v>52</v>
      </c>
      <c r="E40" s="27">
        <v>0</v>
      </c>
      <c r="F40" s="27">
        <v>0</v>
      </c>
      <c r="G40" s="27">
        <v>0</v>
      </c>
      <c r="H40" s="27">
        <f t="shared" si="6"/>
        <v>23</v>
      </c>
      <c r="I40" s="27">
        <f t="shared" si="7"/>
        <v>29</v>
      </c>
      <c r="J40" s="27">
        <f t="shared" si="8"/>
        <v>52</v>
      </c>
      <c r="K40" s="27" t="s">
        <v>470</v>
      </c>
    </row>
    <row r="41" spans="1:11" s="26" customFormat="1" ht="21.75" customHeight="1" x14ac:dyDescent="0.3">
      <c r="A41" s="27" t="s">
        <v>541</v>
      </c>
      <c r="B41" s="27">
        <v>18</v>
      </c>
      <c r="C41" s="27">
        <v>1</v>
      </c>
      <c r="D41" s="27">
        <v>19</v>
      </c>
      <c r="E41" s="27">
        <v>0</v>
      </c>
      <c r="F41" s="27">
        <v>0</v>
      </c>
      <c r="G41" s="27">
        <v>0</v>
      </c>
      <c r="H41" s="27">
        <f t="shared" si="6"/>
        <v>18</v>
      </c>
      <c r="I41" s="27">
        <f t="shared" si="7"/>
        <v>1</v>
      </c>
      <c r="J41" s="27">
        <f t="shared" si="8"/>
        <v>19</v>
      </c>
      <c r="K41" s="27" t="s">
        <v>542</v>
      </c>
    </row>
    <row r="42" spans="1:11" s="3" customFormat="1" ht="21.75" customHeight="1" thickBot="1" x14ac:dyDescent="0.3">
      <c r="A42" s="83" t="s">
        <v>13</v>
      </c>
      <c r="B42" s="236">
        <f>SUM(B39:B41,B37:B38)</f>
        <v>108</v>
      </c>
      <c r="C42" s="448">
        <f t="shared" ref="C42:D42" si="9">SUM(C39:C41,C37:C38)</f>
        <v>82</v>
      </c>
      <c r="D42" s="448">
        <f t="shared" si="9"/>
        <v>190</v>
      </c>
      <c r="E42" s="448">
        <v>0</v>
      </c>
      <c r="F42" s="448">
        <v>0</v>
      </c>
      <c r="G42" s="448">
        <v>0</v>
      </c>
      <c r="H42" s="448">
        <f t="shared" si="6"/>
        <v>108</v>
      </c>
      <c r="I42" s="448">
        <f t="shared" si="7"/>
        <v>82</v>
      </c>
      <c r="J42" s="448">
        <f t="shared" si="8"/>
        <v>190</v>
      </c>
      <c r="K42" s="69" t="s">
        <v>172</v>
      </c>
    </row>
    <row r="43" spans="1:11" s="3" customFormat="1" ht="24" customHeight="1" thickBot="1" x14ac:dyDescent="0.3">
      <c r="A43" s="239" t="s">
        <v>78</v>
      </c>
      <c r="B43" s="40">
        <f t="shared" ref="B43:D43" si="10">SUM(B42,B27)</f>
        <v>1552</v>
      </c>
      <c r="C43" s="40">
        <f t="shared" si="10"/>
        <v>1693</v>
      </c>
      <c r="D43" s="40">
        <f t="shared" si="10"/>
        <v>3245</v>
      </c>
      <c r="E43" s="40">
        <v>0</v>
      </c>
      <c r="F43" s="40">
        <v>0</v>
      </c>
      <c r="G43" s="40">
        <v>0</v>
      </c>
      <c r="H43" s="40">
        <f t="shared" si="6"/>
        <v>1552</v>
      </c>
      <c r="I43" s="40">
        <f t="shared" si="7"/>
        <v>1693</v>
      </c>
      <c r="J43" s="40">
        <f t="shared" si="8"/>
        <v>3245</v>
      </c>
      <c r="K43" s="330" t="s">
        <v>526</v>
      </c>
    </row>
    <row r="44" spans="1:11" s="26" customFormat="1" ht="19.5" customHeight="1" thickTop="1" x14ac:dyDescent="0.3"/>
    <row r="45" spans="1:11" s="26" customFormat="1" ht="17.25" customHeight="1" x14ac:dyDescent="0.3"/>
    <row r="46" spans="1:11" s="26" customFormat="1" ht="17.25" customHeight="1" x14ac:dyDescent="0.3"/>
    <row r="47" spans="1:11" s="26" customFormat="1" ht="17.25" customHeight="1" x14ac:dyDescent="0.3"/>
    <row r="48" spans="1:11" s="26" customFormat="1" ht="17.25" customHeight="1" x14ac:dyDescent="0.3"/>
    <row r="49" spans="2:10" s="26" customFormat="1" ht="17.25" customHeight="1" x14ac:dyDescent="0.3"/>
    <row r="50" spans="2:10" s="26" customFormat="1" ht="17.25" customHeight="1" x14ac:dyDescent="0.3"/>
    <row r="51" spans="2:10" s="26" customFormat="1" ht="17.25" customHeight="1" x14ac:dyDescent="0.3"/>
    <row r="52" spans="2:10" ht="17.25" customHeight="1" x14ac:dyDescent="0.25">
      <c r="B52" s="42"/>
      <c r="C52" s="42"/>
      <c r="D52" s="42"/>
      <c r="E52" s="42"/>
      <c r="F52" s="42"/>
      <c r="G52" s="42"/>
      <c r="H52" s="42"/>
      <c r="I52" s="42"/>
      <c r="J52" s="42"/>
    </row>
    <row r="53" spans="2:10" ht="17.25" customHeight="1" x14ac:dyDescent="0.25">
      <c r="B53" s="42"/>
      <c r="C53" s="42"/>
      <c r="D53" s="42"/>
      <c r="E53" s="42"/>
      <c r="F53" s="42"/>
      <c r="G53" s="42"/>
      <c r="H53" s="42"/>
      <c r="I53" s="42"/>
      <c r="J53" s="42"/>
    </row>
    <row r="54" spans="2:10" ht="17.25" customHeight="1" x14ac:dyDescent="0.25">
      <c r="B54" s="42"/>
      <c r="C54" s="42"/>
      <c r="D54" s="42"/>
      <c r="E54" s="42"/>
      <c r="F54" s="42"/>
      <c r="G54" s="42"/>
      <c r="H54" s="42"/>
      <c r="I54" s="42"/>
      <c r="J54" s="42"/>
    </row>
    <row r="55" spans="2:10" ht="17.25" customHeight="1" x14ac:dyDescent="0.25">
      <c r="B55" s="42"/>
      <c r="C55" s="42"/>
      <c r="D55" s="42"/>
      <c r="E55" s="42"/>
      <c r="F55" s="42"/>
      <c r="G55" s="42"/>
      <c r="H55" s="42"/>
      <c r="I55" s="42"/>
      <c r="J55" s="42"/>
    </row>
    <row r="56" spans="2:10" ht="17.25" customHeight="1" x14ac:dyDescent="0.25">
      <c r="B56" s="42"/>
      <c r="C56" s="42"/>
      <c r="D56" s="42"/>
      <c r="E56" s="42"/>
      <c r="F56" s="42"/>
      <c r="G56" s="42"/>
      <c r="H56" s="42"/>
      <c r="I56" s="42"/>
      <c r="J56" s="42"/>
    </row>
    <row r="57" spans="2:10" ht="17.25" customHeight="1" x14ac:dyDescent="0.25">
      <c r="B57" s="42"/>
      <c r="C57" s="42"/>
      <c r="D57" s="42"/>
      <c r="E57" s="42"/>
      <c r="F57" s="42"/>
      <c r="G57" s="42"/>
      <c r="H57" s="42"/>
      <c r="I57" s="42"/>
      <c r="J57" s="42"/>
    </row>
    <row r="58" spans="2:10" ht="17.25" customHeight="1" x14ac:dyDescent="0.25">
      <c r="B58" s="42"/>
      <c r="C58" s="42"/>
      <c r="D58" s="42"/>
      <c r="E58" s="42"/>
      <c r="F58" s="42"/>
      <c r="G58" s="42"/>
      <c r="H58" s="42"/>
      <c r="I58" s="42"/>
      <c r="J58" s="42"/>
    </row>
    <row r="59" spans="2:10" ht="17.25" customHeight="1" x14ac:dyDescent="0.25">
      <c r="B59" s="42"/>
      <c r="C59" s="42"/>
      <c r="D59" s="42"/>
      <c r="E59" s="42"/>
      <c r="F59" s="42"/>
      <c r="G59" s="42"/>
      <c r="H59" s="42"/>
      <c r="I59" s="42"/>
      <c r="J59" s="42"/>
    </row>
    <row r="60" spans="2:10" ht="17.25" customHeight="1" x14ac:dyDescent="0.25">
      <c r="B60" s="42"/>
      <c r="C60" s="42"/>
      <c r="D60" s="42"/>
      <c r="E60" s="42"/>
      <c r="F60" s="42"/>
      <c r="G60" s="42"/>
      <c r="H60" s="42"/>
      <c r="I60" s="42"/>
      <c r="J60" s="42"/>
    </row>
    <row r="61" spans="2:10" ht="17.25" customHeight="1" x14ac:dyDescent="0.25">
      <c r="B61" s="42"/>
      <c r="C61" s="42"/>
      <c r="D61" s="42"/>
      <c r="E61" s="42"/>
      <c r="F61" s="42"/>
      <c r="G61" s="42"/>
      <c r="H61" s="42"/>
      <c r="I61" s="42"/>
      <c r="J61" s="42"/>
    </row>
    <row r="62" spans="2:10" ht="17.25" customHeight="1" x14ac:dyDescent="0.25">
      <c r="B62" s="42"/>
      <c r="C62" s="42"/>
      <c r="D62" s="42"/>
      <c r="E62" s="42"/>
      <c r="F62" s="42"/>
      <c r="G62" s="42"/>
      <c r="H62" s="42"/>
      <c r="I62" s="42"/>
      <c r="J62" s="42"/>
    </row>
    <row r="63" spans="2:10" ht="17.25" customHeight="1" x14ac:dyDescent="0.25">
      <c r="B63" s="42"/>
      <c r="C63" s="42"/>
      <c r="D63" s="42"/>
      <c r="E63" s="42"/>
      <c r="F63" s="42"/>
      <c r="G63" s="42"/>
      <c r="H63" s="42"/>
      <c r="I63" s="42"/>
      <c r="J63" s="42"/>
    </row>
    <row r="64" spans="2:10" ht="17.25" customHeight="1" x14ac:dyDescent="0.25">
      <c r="B64" s="42"/>
      <c r="C64" s="42"/>
      <c r="D64" s="42"/>
      <c r="E64" s="42"/>
      <c r="F64" s="42"/>
      <c r="G64" s="42"/>
      <c r="H64" s="42"/>
      <c r="I64" s="42"/>
      <c r="J64" s="42"/>
    </row>
    <row r="65" spans="2:10" ht="17.25" customHeight="1" x14ac:dyDescent="0.25">
      <c r="B65" s="42"/>
      <c r="C65" s="42"/>
      <c r="D65" s="42"/>
      <c r="E65" s="42"/>
      <c r="F65" s="42"/>
      <c r="G65" s="42"/>
      <c r="H65" s="42"/>
      <c r="I65" s="42"/>
      <c r="J65" s="42"/>
    </row>
    <row r="66" spans="2:10" ht="17.25" customHeight="1" x14ac:dyDescent="0.25">
      <c r="B66" s="42"/>
      <c r="C66" s="42"/>
      <c r="D66" s="42"/>
      <c r="E66" s="42"/>
      <c r="F66" s="42"/>
      <c r="G66" s="42"/>
      <c r="H66" s="42"/>
      <c r="I66" s="42"/>
      <c r="J66" s="42"/>
    </row>
    <row r="67" spans="2:10" ht="17.25" customHeight="1" x14ac:dyDescent="0.25">
      <c r="B67" s="42"/>
      <c r="C67" s="42"/>
      <c r="D67" s="42"/>
      <c r="E67" s="42"/>
      <c r="F67" s="42"/>
      <c r="G67" s="42"/>
      <c r="H67" s="42"/>
      <c r="I67" s="42"/>
      <c r="J67" s="42"/>
    </row>
    <row r="68" spans="2:10" ht="17.25" customHeight="1" x14ac:dyDescent="0.25">
      <c r="B68" s="42"/>
      <c r="C68" s="42"/>
      <c r="D68" s="42"/>
      <c r="E68" s="42"/>
      <c r="F68" s="42"/>
      <c r="G68" s="42"/>
      <c r="H68" s="42"/>
      <c r="I68" s="42"/>
      <c r="J68" s="42"/>
    </row>
    <row r="69" spans="2:10" ht="17.25" customHeight="1" x14ac:dyDescent="0.25">
      <c r="B69" s="42"/>
      <c r="C69" s="42"/>
      <c r="D69" s="42"/>
      <c r="E69" s="42"/>
      <c r="F69" s="42"/>
      <c r="G69" s="42"/>
      <c r="H69" s="42"/>
      <c r="I69" s="42"/>
      <c r="J69" s="42"/>
    </row>
    <row r="70" spans="2:10" ht="17.25" customHeight="1" x14ac:dyDescent="0.25">
      <c r="B70" s="42"/>
      <c r="C70" s="42"/>
      <c r="D70" s="42"/>
      <c r="E70" s="42"/>
      <c r="F70" s="42"/>
      <c r="G70" s="42"/>
      <c r="H70" s="42"/>
      <c r="I70" s="42"/>
      <c r="J70" s="42"/>
    </row>
    <row r="71" spans="2:10" ht="17.25" customHeight="1" x14ac:dyDescent="0.25">
      <c r="B71" s="42"/>
      <c r="C71" s="42"/>
      <c r="D71" s="42"/>
      <c r="E71" s="42"/>
      <c r="F71" s="42"/>
      <c r="G71" s="42"/>
      <c r="H71" s="42"/>
      <c r="I71" s="42"/>
      <c r="J71" s="42"/>
    </row>
    <row r="72" spans="2:10" ht="17.25" customHeight="1" x14ac:dyDescent="0.25">
      <c r="B72" s="42"/>
      <c r="C72" s="42"/>
      <c r="D72" s="42"/>
      <c r="E72" s="42"/>
      <c r="F72" s="42"/>
      <c r="G72" s="42"/>
      <c r="H72" s="42"/>
      <c r="I72" s="42"/>
      <c r="J72" s="42"/>
    </row>
    <row r="73" spans="2:10" ht="17.25" customHeight="1" x14ac:dyDescent="0.25">
      <c r="B73" s="42"/>
      <c r="C73" s="42"/>
      <c r="D73" s="42"/>
      <c r="E73" s="42"/>
      <c r="F73" s="42"/>
      <c r="G73" s="42"/>
      <c r="H73" s="42"/>
      <c r="I73" s="42"/>
      <c r="J73" s="42"/>
    </row>
    <row r="74" spans="2:10" ht="17.25" customHeight="1" x14ac:dyDescent="0.25">
      <c r="B74" s="42"/>
      <c r="C74" s="42"/>
      <c r="D74" s="42"/>
      <c r="E74" s="42"/>
      <c r="F74" s="42"/>
      <c r="G74" s="42"/>
      <c r="H74" s="42"/>
      <c r="I74" s="42"/>
      <c r="J74" s="42"/>
    </row>
    <row r="75" spans="2:10" ht="17.25" customHeight="1" x14ac:dyDescent="0.25">
      <c r="B75" s="42"/>
      <c r="C75" s="42"/>
      <c r="D75" s="42"/>
      <c r="E75" s="42"/>
      <c r="F75" s="42"/>
      <c r="G75" s="42"/>
      <c r="H75" s="42"/>
      <c r="I75" s="42"/>
      <c r="J75" s="42"/>
    </row>
    <row r="76" spans="2:10" ht="17.25" customHeight="1" x14ac:dyDescent="0.25">
      <c r="B76" s="42"/>
      <c r="C76" s="42"/>
      <c r="D76" s="42"/>
      <c r="E76" s="42"/>
      <c r="F76" s="42"/>
      <c r="G76" s="42"/>
      <c r="H76" s="42"/>
      <c r="I76" s="42"/>
      <c r="J76" s="42"/>
    </row>
    <row r="77" spans="2:10" ht="17.25" customHeight="1" x14ac:dyDescent="0.25">
      <c r="B77" s="42"/>
      <c r="C77" s="42"/>
      <c r="D77" s="42"/>
      <c r="E77" s="42"/>
      <c r="F77" s="42"/>
      <c r="G77" s="42"/>
      <c r="H77" s="42"/>
      <c r="I77" s="42"/>
      <c r="J77" s="42"/>
    </row>
    <row r="78" spans="2:10" ht="17.25" customHeight="1" x14ac:dyDescent="0.25">
      <c r="B78" s="42"/>
      <c r="C78" s="42"/>
      <c r="D78" s="42"/>
      <c r="E78" s="42"/>
      <c r="F78" s="42"/>
      <c r="G78" s="42"/>
      <c r="H78" s="42"/>
      <c r="I78" s="42"/>
      <c r="J78" s="42"/>
    </row>
    <row r="79" spans="2:10" ht="17.25" customHeight="1" x14ac:dyDescent="0.25">
      <c r="B79" s="42"/>
      <c r="C79" s="42"/>
      <c r="D79" s="42"/>
      <c r="E79" s="42"/>
      <c r="F79" s="42"/>
      <c r="G79" s="42"/>
      <c r="H79" s="42"/>
      <c r="I79" s="42"/>
      <c r="J79" s="42"/>
    </row>
    <row r="80" spans="2:10" ht="17.25" customHeight="1" x14ac:dyDescent="0.25">
      <c r="B80" s="42"/>
      <c r="C80" s="42"/>
      <c r="D80" s="42"/>
      <c r="E80" s="42"/>
      <c r="F80" s="42"/>
      <c r="G80" s="42"/>
      <c r="H80" s="42"/>
      <c r="I80" s="42"/>
      <c r="J80" s="42"/>
    </row>
    <row r="81" spans="2:10" ht="17.25" customHeight="1" x14ac:dyDescent="0.25">
      <c r="B81" s="42"/>
      <c r="C81" s="42"/>
      <c r="D81" s="42"/>
      <c r="E81" s="42"/>
      <c r="F81" s="42"/>
      <c r="G81" s="42"/>
      <c r="H81" s="42"/>
      <c r="I81" s="42"/>
      <c r="J81" s="42"/>
    </row>
    <row r="82" spans="2:10" ht="17.25" customHeight="1" x14ac:dyDescent="0.25">
      <c r="B82" s="42"/>
      <c r="C82" s="42"/>
      <c r="D82" s="42"/>
      <c r="E82" s="42"/>
      <c r="F82" s="42"/>
      <c r="G82" s="42"/>
      <c r="H82" s="42"/>
      <c r="I82" s="42"/>
      <c r="J82" s="42"/>
    </row>
    <row r="83" spans="2:10" ht="17.25" customHeight="1" x14ac:dyDescent="0.25">
      <c r="B83" s="42"/>
      <c r="C83" s="42"/>
      <c r="D83" s="42"/>
      <c r="E83" s="42"/>
      <c r="F83" s="42"/>
      <c r="G83" s="42"/>
      <c r="H83" s="42"/>
      <c r="I83" s="42"/>
      <c r="J83" s="42"/>
    </row>
    <row r="84" spans="2:10" ht="17.25" customHeight="1" x14ac:dyDescent="0.25">
      <c r="B84" s="42"/>
      <c r="C84" s="42"/>
      <c r="D84" s="42"/>
      <c r="E84" s="42"/>
      <c r="F84" s="42"/>
      <c r="G84" s="42"/>
      <c r="H84" s="42"/>
      <c r="I84" s="42"/>
      <c r="J84" s="42"/>
    </row>
    <row r="85" spans="2:10" ht="17.25" customHeight="1" x14ac:dyDescent="0.25">
      <c r="B85" s="42"/>
      <c r="C85" s="42"/>
      <c r="D85" s="42"/>
      <c r="E85" s="42"/>
      <c r="F85" s="42"/>
      <c r="G85" s="42"/>
      <c r="H85" s="42"/>
      <c r="I85" s="42"/>
      <c r="J85" s="42"/>
    </row>
    <row r="86" spans="2:10" ht="17.25" customHeight="1" x14ac:dyDescent="0.25">
      <c r="B86" s="42"/>
      <c r="C86" s="42"/>
      <c r="D86" s="42"/>
      <c r="E86" s="42"/>
      <c r="F86" s="42"/>
      <c r="G86" s="42"/>
      <c r="H86" s="42"/>
      <c r="I86" s="42"/>
      <c r="J86" s="42"/>
    </row>
    <row r="87" spans="2:10" ht="17.25" customHeight="1" x14ac:dyDescent="0.25">
      <c r="B87" s="42"/>
      <c r="C87" s="42"/>
      <c r="D87" s="42"/>
      <c r="E87" s="42"/>
      <c r="F87" s="42"/>
      <c r="G87" s="42"/>
      <c r="H87" s="42"/>
      <c r="I87" s="42"/>
      <c r="J87" s="42"/>
    </row>
    <row r="88" spans="2:10" ht="17.25" customHeight="1" x14ac:dyDescent="0.25">
      <c r="B88" s="42"/>
      <c r="C88" s="42"/>
      <c r="D88" s="42"/>
      <c r="E88" s="42"/>
      <c r="F88" s="42"/>
      <c r="G88" s="42"/>
      <c r="H88" s="42"/>
      <c r="I88" s="42"/>
      <c r="J88" s="42"/>
    </row>
    <row r="89" spans="2:10" ht="17.25" customHeight="1" x14ac:dyDescent="0.25">
      <c r="B89" s="42"/>
      <c r="C89" s="42"/>
      <c r="D89" s="42"/>
      <c r="E89" s="42"/>
      <c r="F89" s="42"/>
      <c r="G89" s="42"/>
      <c r="H89" s="42"/>
      <c r="I89" s="42"/>
      <c r="J89" s="42"/>
    </row>
    <row r="90" spans="2:10" ht="17.25" customHeight="1" x14ac:dyDescent="0.25">
      <c r="B90" s="42"/>
      <c r="C90" s="42"/>
      <c r="D90" s="42"/>
      <c r="E90" s="42"/>
      <c r="F90" s="42"/>
      <c r="G90" s="42"/>
      <c r="H90" s="42"/>
      <c r="I90" s="42"/>
      <c r="J90" s="42"/>
    </row>
    <row r="91" spans="2:10" ht="17.25" customHeight="1" x14ac:dyDescent="0.25">
      <c r="B91" s="42"/>
      <c r="C91" s="42"/>
      <c r="D91" s="42"/>
      <c r="E91" s="42"/>
      <c r="F91" s="42"/>
      <c r="G91" s="42"/>
      <c r="H91" s="42"/>
      <c r="I91" s="42"/>
      <c r="J91" s="42"/>
    </row>
    <row r="92" spans="2:10" ht="17.25" customHeight="1" x14ac:dyDescent="0.25">
      <c r="B92" s="42"/>
      <c r="C92" s="42"/>
      <c r="D92" s="42"/>
      <c r="E92" s="42"/>
      <c r="F92" s="42"/>
      <c r="G92" s="42"/>
      <c r="H92" s="42"/>
      <c r="I92" s="42"/>
      <c r="J92" s="42"/>
    </row>
    <row r="93" spans="2:10" ht="17.25" customHeight="1" x14ac:dyDescent="0.25">
      <c r="B93" s="42"/>
      <c r="C93" s="42"/>
      <c r="D93" s="42"/>
      <c r="E93" s="42"/>
      <c r="F93" s="42"/>
      <c r="G93" s="42"/>
      <c r="H93" s="42"/>
      <c r="I93" s="42"/>
      <c r="J93" s="42"/>
    </row>
    <row r="94" spans="2:10" ht="17.25" customHeight="1" x14ac:dyDescent="0.25">
      <c r="B94" s="42"/>
      <c r="C94" s="42"/>
      <c r="D94" s="42"/>
      <c r="E94" s="42"/>
      <c r="F94" s="42"/>
      <c r="G94" s="42"/>
      <c r="H94" s="42"/>
      <c r="I94" s="42"/>
      <c r="J94" s="42"/>
    </row>
    <row r="95" spans="2:10" ht="17.25" customHeight="1" x14ac:dyDescent="0.25">
      <c r="B95" s="42"/>
      <c r="C95" s="42"/>
      <c r="D95" s="42"/>
      <c r="E95" s="42"/>
      <c r="F95" s="42"/>
      <c r="G95" s="42"/>
      <c r="H95" s="42"/>
      <c r="I95" s="42"/>
      <c r="J95" s="42"/>
    </row>
    <row r="96" spans="2:10" ht="17.25" customHeight="1" x14ac:dyDescent="0.25">
      <c r="B96" s="42"/>
      <c r="C96" s="42"/>
      <c r="D96" s="42"/>
      <c r="E96" s="42"/>
      <c r="F96" s="42"/>
      <c r="G96" s="42"/>
      <c r="H96" s="42"/>
      <c r="I96" s="42"/>
      <c r="J96" s="42"/>
    </row>
    <row r="97" spans="2:10" ht="17.25" customHeight="1" x14ac:dyDescent="0.25">
      <c r="B97" s="42"/>
      <c r="C97" s="42"/>
      <c r="D97" s="42"/>
      <c r="E97" s="42"/>
      <c r="F97" s="42"/>
      <c r="G97" s="42"/>
      <c r="H97" s="42"/>
      <c r="I97" s="42"/>
      <c r="J97" s="42"/>
    </row>
    <row r="98" spans="2:10" ht="17.25" customHeight="1" x14ac:dyDescent="0.25">
      <c r="B98" s="42"/>
      <c r="C98" s="42"/>
      <c r="D98" s="42"/>
      <c r="E98" s="42"/>
      <c r="F98" s="42"/>
      <c r="G98" s="42"/>
      <c r="H98" s="42"/>
      <c r="I98" s="42"/>
      <c r="J98" s="42"/>
    </row>
    <row r="99" spans="2:10" ht="17.25" customHeight="1" x14ac:dyDescent="0.25">
      <c r="B99" s="42"/>
      <c r="C99" s="42"/>
      <c r="D99" s="42"/>
      <c r="E99" s="42"/>
      <c r="F99" s="42"/>
      <c r="G99" s="42"/>
      <c r="H99" s="42"/>
      <c r="I99" s="42"/>
      <c r="J99" s="42"/>
    </row>
    <row r="100" spans="2:10" ht="17.25" customHeight="1" x14ac:dyDescent="0.25"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2:10" ht="17.25" customHeight="1" x14ac:dyDescent="0.25"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2:10" ht="17.25" customHeight="1" x14ac:dyDescent="0.25"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2:10" ht="17.25" customHeight="1" x14ac:dyDescent="0.25">
      <c r="B103" s="42"/>
      <c r="C103" s="42"/>
      <c r="D103" s="42"/>
      <c r="E103" s="42"/>
      <c r="F103" s="42"/>
      <c r="G103" s="42"/>
      <c r="H103" s="42"/>
      <c r="I103" s="42"/>
      <c r="J103" s="42"/>
    </row>
    <row r="104" spans="2:10" ht="17.25" customHeight="1" x14ac:dyDescent="0.25">
      <c r="B104" s="42"/>
      <c r="C104" s="42"/>
      <c r="D104" s="42"/>
      <c r="E104" s="42"/>
      <c r="F104" s="42"/>
      <c r="G104" s="42"/>
      <c r="H104" s="42"/>
      <c r="I104" s="42"/>
      <c r="J104" s="42"/>
    </row>
    <row r="105" spans="2:10" ht="17.25" customHeight="1" x14ac:dyDescent="0.25">
      <c r="B105" s="42"/>
      <c r="C105" s="42"/>
      <c r="D105" s="42"/>
      <c r="E105" s="42"/>
      <c r="F105" s="42"/>
      <c r="G105" s="42"/>
      <c r="H105" s="42"/>
      <c r="I105" s="42"/>
      <c r="J105" s="42"/>
    </row>
    <row r="106" spans="2:10" ht="17.25" customHeight="1" x14ac:dyDescent="0.25">
      <c r="B106" s="42"/>
      <c r="C106" s="42"/>
      <c r="D106" s="42"/>
      <c r="E106" s="42"/>
      <c r="F106" s="42"/>
      <c r="G106" s="42"/>
      <c r="H106" s="42"/>
      <c r="I106" s="42"/>
      <c r="J106" s="42"/>
    </row>
    <row r="107" spans="2:10" ht="17.25" customHeight="1" x14ac:dyDescent="0.25">
      <c r="B107" s="42"/>
      <c r="C107" s="42"/>
      <c r="D107" s="42"/>
      <c r="E107" s="42"/>
      <c r="F107" s="42"/>
      <c r="G107" s="42"/>
      <c r="H107" s="42"/>
      <c r="I107" s="42"/>
      <c r="J107" s="42"/>
    </row>
    <row r="108" spans="2:10" ht="17.25" customHeight="1" x14ac:dyDescent="0.25"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2:10" ht="17.25" customHeight="1" x14ac:dyDescent="0.25">
      <c r="B109" s="42"/>
      <c r="C109" s="42"/>
      <c r="D109" s="42"/>
      <c r="E109" s="42"/>
      <c r="F109" s="42"/>
      <c r="G109" s="42"/>
      <c r="H109" s="42"/>
      <c r="I109" s="42"/>
      <c r="J109" s="42"/>
    </row>
    <row r="110" spans="2:10" ht="17.25" customHeight="1" x14ac:dyDescent="0.25">
      <c r="B110" s="42"/>
      <c r="C110" s="42"/>
      <c r="D110" s="42"/>
      <c r="E110" s="42"/>
      <c r="F110" s="42"/>
      <c r="G110" s="42"/>
      <c r="H110" s="42"/>
      <c r="I110" s="42"/>
      <c r="J110" s="42"/>
    </row>
    <row r="111" spans="2:10" ht="17.25" customHeight="1" x14ac:dyDescent="0.25"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2:10" ht="17.25" customHeight="1" x14ac:dyDescent="0.25"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2:10" ht="17.25" customHeight="1" x14ac:dyDescent="0.25">
      <c r="B113" s="42"/>
      <c r="C113" s="42"/>
      <c r="D113" s="42"/>
      <c r="E113" s="42"/>
      <c r="F113" s="42"/>
      <c r="G113" s="42"/>
      <c r="H113" s="42"/>
      <c r="I113" s="42"/>
      <c r="J113" s="42"/>
    </row>
    <row r="114" spans="2:10" ht="17.25" customHeight="1" x14ac:dyDescent="0.25">
      <c r="B114" s="42"/>
      <c r="C114" s="42"/>
      <c r="D114" s="42"/>
      <c r="E114" s="42"/>
      <c r="F114" s="42"/>
      <c r="G114" s="42"/>
      <c r="H114" s="42"/>
      <c r="I114" s="42"/>
      <c r="J114" s="42"/>
    </row>
    <row r="115" spans="2:10" ht="17.25" customHeight="1" x14ac:dyDescent="0.25">
      <c r="B115" s="42"/>
      <c r="C115" s="42"/>
      <c r="D115" s="42"/>
      <c r="E115" s="42"/>
      <c r="F115" s="42"/>
      <c r="G115" s="42"/>
      <c r="H115" s="42"/>
      <c r="I115" s="42"/>
      <c r="J115" s="42"/>
    </row>
    <row r="116" spans="2:10" ht="17.25" customHeight="1" x14ac:dyDescent="0.25"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2:10" ht="17.25" customHeight="1" x14ac:dyDescent="0.25">
      <c r="B117" s="42"/>
      <c r="C117" s="42"/>
      <c r="D117" s="42"/>
      <c r="E117" s="42"/>
      <c r="F117" s="42"/>
      <c r="G117" s="42"/>
      <c r="H117" s="42"/>
      <c r="I117" s="42"/>
      <c r="J117" s="42"/>
    </row>
    <row r="118" spans="2:10" ht="17.25" customHeight="1" x14ac:dyDescent="0.25">
      <c r="B118" s="42"/>
      <c r="C118" s="42"/>
      <c r="D118" s="42"/>
      <c r="E118" s="42"/>
      <c r="F118" s="42"/>
      <c r="G118" s="42"/>
      <c r="H118" s="42"/>
      <c r="I118" s="42"/>
      <c r="J118" s="42"/>
    </row>
    <row r="119" spans="2:10" ht="17.25" customHeight="1" x14ac:dyDescent="0.25">
      <c r="B119" s="42"/>
      <c r="C119" s="42"/>
      <c r="D119" s="42"/>
      <c r="E119" s="42"/>
      <c r="F119" s="42"/>
      <c r="G119" s="42"/>
      <c r="H119" s="42"/>
      <c r="I119" s="42"/>
      <c r="J119" s="42"/>
    </row>
    <row r="120" spans="2:10" ht="17.25" customHeight="1" x14ac:dyDescent="0.25">
      <c r="B120" s="42"/>
      <c r="C120" s="42"/>
      <c r="D120" s="42"/>
      <c r="E120" s="42"/>
      <c r="F120" s="42"/>
      <c r="G120" s="42"/>
      <c r="H120" s="42"/>
      <c r="I120" s="42"/>
      <c r="J120" s="42"/>
    </row>
    <row r="121" spans="2:10" ht="17.25" customHeight="1" x14ac:dyDescent="0.25">
      <c r="B121" s="42"/>
      <c r="C121" s="42"/>
      <c r="D121" s="42"/>
      <c r="E121" s="42"/>
      <c r="F121" s="42"/>
      <c r="G121" s="42"/>
      <c r="H121" s="42"/>
      <c r="I121" s="42"/>
      <c r="J121" s="42"/>
    </row>
    <row r="122" spans="2:10" ht="17.25" customHeight="1" x14ac:dyDescent="0.25"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2:10" ht="17.25" customHeight="1" x14ac:dyDescent="0.25">
      <c r="B123" s="42"/>
      <c r="C123" s="42"/>
      <c r="D123" s="42"/>
      <c r="E123" s="42"/>
      <c r="F123" s="42"/>
      <c r="G123" s="42"/>
      <c r="H123" s="42"/>
      <c r="I123" s="42"/>
      <c r="J123" s="42"/>
    </row>
    <row r="124" spans="2:10" ht="17.25" customHeight="1" x14ac:dyDescent="0.25">
      <c r="B124" s="42"/>
      <c r="C124" s="42"/>
      <c r="D124" s="42"/>
      <c r="E124" s="42"/>
      <c r="F124" s="42"/>
      <c r="G124" s="42"/>
      <c r="H124" s="42"/>
      <c r="I124" s="42"/>
      <c r="J124" s="42"/>
    </row>
    <row r="125" spans="2:10" ht="17.25" customHeight="1" x14ac:dyDescent="0.25">
      <c r="B125" s="42"/>
      <c r="C125" s="42"/>
      <c r="D125" s="42"/>
      <c r="E125" s="42"/>
      <c r="F125" s="42"/>
      <c r="G125" s="42"/>
      <c r="H125" s="42"/>
      <c r="I125" s="42"/>
      <c r="J125" s="42"/>
    </row>
    <row r="126" spans="2:10" ht="17.25" customHeight="1" x14ac:dyDescent="0.25">
      <c r="B126" s="42"/>
      <c r="C126" s="42"/>
      <c r="D126" s="42"/>
      <c r="E126" s="42"/>
      <c r="F126" s="42"/>
      <c r="G126" s="42"/>
      <c r="H126" s="42"/>
      <c r="I126" s="42"/>
      <c r="J126" s="42"/>
    </row>
    <row r="127" spans="2:10" ht="17.25" customHeight="1" x14ac:dyDescent="0.25">
      <c r="B127" s="42"/>
      <c r="C127" s="42"/>
      <c r="D127" s="42"/>
      <c r="E127" s="42"/>
      <c r="F127" s="42"/>
      <c r="G127" s="42"/>
      <c r="H127" s="42"/>
      <c r="I127" s="42"/>
      <c r="J127" s="42"/>
    </row>
    <row r="128" spans="2:10" ht="17.25" customHeight="1" x14ac:dyDescent="0.25">
      <c r="B128" s="42"/>
      <c r="C128" s="42"/>
      <c r="D128" s="42"/>
      <c r="E128" s="42"/>
      <c r="F128" s="42"/>
      <c r="G128" s="42"/>
      <c r="H128" s="42"/>
      <c r="I128" s="42"/>
      <c r="J128" s="42"/>
    </row>
    <row r="129" spans="2:10" ht="17.25" customHeight="1" x14ac:dyDescent="0.25">
      <c r="B129" s="42"/>
      <c r="C129" s="42"/>
      <c r="D129" s="42"/>
      <c r="E129" s="42"/>
      <c r="F129" s="42"/>
      <c r="G129" s="42"/>
      <c r="H129" s="42"/>
      <c r="I129" s="42"/>
      <c r="J129" s="42"/>
    </row>
    <row r="130" spans="2:10" ht="17.25" customHeight="1" x14ac:dyDescent="0.25">
      <c r="B130" s="42"/>
      <c r="C130" s="42"/>
      <c r="D130" s="42"/>
      <c r="E130" s="42"/>
      <c r="F130" s="42"/>
      <c r="G130" s="42"/>
      <c r="H130" s="42"/>
      <c r="I130" s="42"/>
      <c r="J130" s="42"/>
    </row>
    <row r="131" spans="2:10" ht="17.25" customHeight="1" x14ac:dyDescent="0.25">
      <c r="B131" s="42"/>
      <c r="C131" s="42"/>
      <c r="D131" s="42"/>
      <c r="E131" s="42"/>
      <c r="F131" s="42"/>
      <c r="G131" s="42"/>
      <c r="H131" s="42"/>
      <c r="I131" s="42"/>
      <c r="J131" s="42"/>
    </row>
    <row r="132" spans="2:10" ht="17.25" customHeight="1" x14ac:dyDescent="0.25">
      <c r="B132" s="42"/>
      <c r="C132" s="42"/>
      <c r="D132" s="42"/>
      <c r="E132" s="42"/>
      <c r="F132" s="42"/>
      <c r="G132" s="42"/>
      <c r="H132" s="42"/>
      <c r="I132" s="42"/>
      <c r="J132" s="42"/>
    </row>
    <row r="133" spans="2:10" ht="17.25" customHeight="1" x14ac:dyDescent="0.25">
      <c r="B133" s="42"/>
      <c r="C133" s="42"/>
      <c r="D133" s="42"/>
      <c r="E133" s="42"/>
      <c r="F133" s="42"/>
      <c r="G133" s="42"/>
      <c r="H133" s="42"/>
      <c r="I133" s="42"/>
      <c r="J133" s="42"/>
    </row>
    <row r="134" spans="2:10" ht="17.25" customHeight="1" x14ac:dyDescent="0.25">
      <c r="B134" s="42"/>
      <c r="C134" s="42"/>
      <c r="D134" s="42"/>
      <c r="E134" s="42"/>
      <c r="F134" s="42"/>
      <c r="G134" s="42"/>
      <c r="H134" s="42"/>
      <c r="I134" s="42"/>
      <c r="J134" s="42"/>
    </row>
    <row r="135" spans="2:10" ht="17.25" customHeight="1" x14ac:dyDescent="0.25">
      <c r="B135" s="42"/>
      <c r="C135" s="42"/>
      <c r="D135" s="42"/>
      <c r="E135" s="42"/>
      <c r="F135" s="42"/>
      <c r="G135" s="42"/>
      <c r="H135" s="42"/>
      <c r="I135" s="42"/>
      <c r="J135" s="42"/>
    </row>
    <row r="136" spans="2:10" ht="17.25" customHeight="1" x14ac:dyDescent="0.25">
      <c r="B136" s="42"/>
      <c r="C136" s="42"/>
      <c r="D136" s="42"/>
      <c r="E136" s="42"/>
      <c r="F136" s="42"/>
      <c r="G136" s="42"/>
      <c r="H136" s="42"/>
      <c r="I136" s="42"/>
      <c r="J136" s="42"/>
    </row>
    <row r="137" spans="2:10" ht="17.25" customHeight="1" x14ac:dyDescent="0.25">
      <c r="B137" s="42"/>
      <c r="C137" s="42"/>
      <c r="D137" s="42"/>
      <c r="E137" s="42"/>
      <c r="F137" s="42"/>
      <c r="G137" s="42"/>
      <c r="H137" s="42"/>
      <c r="I137" s="42"/>
      <c r="J137" s="42"/>
    </row>
    <row r="138" spans="2:10" ht="17.25" customHeight="1" x14ac:dyDescent="0.25">
      <c r="B138" s="42"/>
      <c r="C138" s="42"/>
      <c r="D138" s="42"/>
      <c r="E138" s="42"/>
      <c r="F138" s="42"/>
      <c r="G138" s="42"/>
      <c r="H138" s="42"/>
      <c r="I138" s="42"/>
      <c r="J138" s="42"/>
    </row>
    <row r="139" spans="2:10" ht="17.25" customHeight="1" x14ac:dyDescent="0.25">
      <c r="B139" s="42"/>
      <c r="C139" s="42"/>
      <c r="D139" s="42"/>
      <c r="E139" s="42"/>
      <c r="F139" s="42"/>
      <c r="G139" s="42"/>
      <c r="H139" s="42"/>
      <c r="I139" s="42"/>
      <c r="J139" s="42"/>
    </row>
    <row r="140" spans="2:10" ht="17.25" customHeight="1" x14ac:dyDescent="0.25">
      <c r="B140" s="42"/>
      <c r="C140" s="42"/>
      <c r="D140" s="42"/>
      <c r="E140" s="42"/>
      <c r="F140" s="42"/>
      <c r="G140" s="42"/>
      <c r="H140" s="42"/>
      <c r="I140" s="42"/>
      <c r="J140" s="42"/>
    </row>
    <row r="141" spans="2:10" ht="17.25" customHeight="1" x14ac:dyDescent="0.25">
      <c r="B141" s="42"/>
      <c r="C141" s="42"/>
      <c r="D141" s="42"/>
      <c r="E141" s="42"/>
      <c r="F141" s="42"/>
      <c r="G141" s="42"/>
      <c r="H141" s="42"/>
      <c r="I141" s="42"/>
      <c r="J141" s="42"/>
    </row>
    <row r="142" spans="2:10" ht="17.25" customHeight="1" x14ac:dyDescent="0.25">
      <c r="B142" s="42"/>
      <c r="C142" s="42"/>
      <c r="D142" s="42"/>
      <c r="E142" s="42"/>
      <c r="F142" s="42"/>
      <c r="G142" s="42"/>
      <c r="H142" s="42"/>
      <c r="I142" s="42"/>
      <c r="J142" s="42"/>
    </row>
    <row r="143" spans="2:10" ht="17.25" customHeight="1" x14ac:dyDescent="0.25">
      <c r="B143" s="42"/>
      <c r="C143" s="42"/>
      <c r="D143" s="42"/>
      <c r="E143" s="42"/>
      <c r="F143" s="42"/>
      <c r="G143" s="42"/>
      <c r="H143" s="42"/>
      <c r="I143" s="42"/>
      <c r="J143" s="42"/>
    </row>
    <row r="144" spans="2:10" ht="17.25" customHeight="1" x14ac:dyDescent="0.25">
      <c r="B144" s="42"/>
      <c r="C144" s="42"/>
      <c r="D144" s="42"/>
      <c r="E144" s="42"/>
      <c r="F144" s="42"/>
      <c r="G144" s="42"/>
      <c r="H144" s="42"/>
      <c r="I144" s="42"/>
      <c r="J144" s="42"/>
    </row>
    <row r="145" spans="2:10" ht="17.25" customHeight="1" x14ac:dyDescent="0.25">
      <c r="B145" s="42"/>
      <c r="C145" s="42"/>
      <c r="D145" s="42"/>
      <c r="E145" s="42"/>
      <c r="F145" s="42"/>
      <c r="G145" s="42"/>
      <c r="H145" s="42"/>
      <c r="I145" s="42"/>
      <c r="J145" s="42"/>
    </row>
    <row r="146" spans="2:10" ht="17.25" customHeight="1" x14ac:dyDescent="0.25">
      <c r="B146" s="42"/>
      <c r="C146" s="42"/>
      <c r="D146" s="42"/>
      <c r="E146" s="42"/>
      <c r="F146" s="42"/>
      <c r="G146" s="42"/>
      <c r="H146" s="42"/>
      <c r="I146" s="42"/>
      <c r="J146" s="42"/>
    </row>
    <row r="147" spans="2:10" ht="17.25" customHeight="1" x14ac:dyDescent="0.25">
      <c r="B147" s="42"/>
      <c r="C147" s="42"/>
      <c r="D147" s="42"/>
      <c r="E147" s="42"/>
      <c r="F147" s="42"/>
      <c r="G147" s="42"/>
      <c r="H147" s="42"/>
      <c r="I147" s="42"/>
      <c r="J147" s="42"/>
    </row>
    <row r="148" spans="2:10" ht="17.25" customHeight="1" x14ac:dyDescent="0.25">
      <c r="B148" s="42"/>
      <c r="C148" s="42"/>
      <c r="D148" s="42"/>
      <c r="E148" s="42"/>
      <c r="F148" s="42"/>
      <c r="G148" s="42"/>
      <c r="H148" s="42"/>
      <c r="I148" s="42"/>
      <c r="J148" s="42"/>
    </row>
    <row r="149" spans="2:10" ht="17.25" customHeight="1" x14ac:dyDescent="0.25">
      <c r="B149" s="42"/>
      <c r="C149" s="42"/>
      <c r="D149" s="42"/>
      <c r="E149" s="42"/>
      <c r="F149" s="42"/>
      <c r="G149" s="42"/>
      <c r="H149" s="42"/>
      <c r="I149" s="42"/>
      <c r="J149" s="42"/>
    </row>
    <row r="150" spans="2:10" ht="17.25" customHeight="1" x14ac:dyDescent="0.25">
      <c r="B150" s="42"/>
      <c r="C150" s="42"/>
      <c r="D150" s="42"/>
      <c r="E150" s="42"/>
      <c r="F150" s="42"/>
      <c r="G150" s="42"/>
      <c r="H150" s="42"/>
      <c r="I150" s="42"/>
      <c r="J150" s="42"/>
    </row>
    <row r="151" spans="2:10" ht="17.25" customHeight="1" x14ac:dyDescent="0.25">
      <c r="B151" s="42"/>
      <c r="C151" s="42"/>
      <c r="D151" s="42"/>
      <c r="E151" s="42"/>
      <c r="F151" s="42"/>
      <c r="G151" s="42"/>
      <c r="H151" s="42"/>
      <c r="I151" s="42"/>
      <c r="J151" s="42"/>
    </row>
    <row r="152" spans="2:10" ht="17.25" customHeight="1" x14ac:dyDescent="0.25">
      <c r="B152" s="42"/>
      <c r="C152" s="42"/>
      <c r="D152" s="42"/>
      <c r="E152" s="42"/>
      <c r="F152" s="42"/>
      <c r="G152" s="42"/>
      <c r="H152" s="42"/>
      <c r="I152" s="42"/>
      <c r="J152" s="42"/>
    </row>
    <row r="153" spans="2:10" ht="17.25" customHeight="1" x14ac:dyDescent="0.25">
      <c r="B153" s="42"/>
      <c r="C153" s="42"/>
      <c r="D153" s="42"/>
      <c r="E153" s="42"/>
      <c r="F153" s="42"/>
      <c r="G153" s="42"/>
      <c r="H153" s="42"/>
      <c r="I153" s="42"/>
      <c r="J153" s="42"/>
    </row>
    <row r="154" spans="2:10" ht="17.25" customHeight="1" x14ac:dyDescent="0.25">
      <c r="B154" s="42"/>
      <c r="C154" s="42"/>
      <c r="D154" s="42"/>
      <c r="E154" s="42"/>
      <c r="F154" s="42"/>
      <c r="G154" s="42"/>
      <c r="H154" s="42"/>
      <c r="I154" s="42"/>
      <c r="J154" s="42"/>
    </row>
    <row r="155" spans="2:10" ht="17.25" customHeight="1" x14ac:dyDescent="0.25">
      <c r="B155" s="42"/>
      <c r="C155" s="42"/>
      <c r="D155" s="42"/>
      <c r="E155" s="42"/>
      <c r="F155" s="42"/>
      <c r="G155" s="42"/>
      <c r="H155" s="42"/>
      <c r="I155" s="42"/>
      <c r="J155" s="42"/>
    </row>
    <row r="156" spans="2:10" ht="17.25" customHeight="1" x14ac:dyDescent="0.25">
      <c r="B156" s="42"/>
      <c r="C156" s="42"/>
      <c r="D156" s="42"/>
      <c r="E156" s="42"/>
      <c r="F156" s="42"/>
      <c r="G156" s="42"/>
      <c r="H156" s="42"/>
      <c r="I156" s="42"/>
      <c r="J156" s="42"/>
    </row>
    <row r="157" spans="2:10" ht="17.25" customHeight="1" x14ac:dyDescent="0.25">
      <c r="B157" s="42"/>
      <c r="C157" s="42"/>
      <c r="D157" s="42"/>
      <c r="E157" s="42"/>
      <c r="F157" s="42"/>
      <c r="G157" s="42"/>
      <c r="H157" s="42"/>
      <c r="I157" s="42"/>
      <c r="J157" s="42"/>
    </row>
    <row r="158" spans="2:10" ht="17.25" customHeight="1" x14ac:dyDescent="0.25">
      <c r="B158" s="42"/>
      <c r="C158" s="42"/>
      <c r="D158" s="42"/>
      <c r="E158" s="42"/>
      <c r="F158" s="42"/>
      <c r="G158" s="42"/>
      <c r="H158" s="42"/>
      <c r="I158" s="42"/>
      <c r="J158" s="42"/>
    </row>
    <row r="159" spans="2:10" ht="17.25" customHeight="1" x14ac:dyDescent="0.25">
      <c r="B159" s="42"/>
      <c r="C159" s="42"/>
      <c r="D159" s="42"/>
      <c r="E159" s="42"/>
      <c r="F159" s="42"/>
      <c r="G159" s="42"/>
      <c r="H159" s="42"/>
      <c r="I159" s="42"/>
      <c r="J159" s="42"/>
    </row>
    <row r="160" spans="2:10" ht="17.25" customHeight="1" x14ac:dyDescent="0.25">
      <c r="B160" s="42"/>
      <c r="C160" s="42"/>
      <c r="D160" s="42"/>
      <c r="E160" s="42"/>
      <c r="F160" s="42"/>
      <c r="G160" s="42"/>
      <c r="H160" s="42"/>
      <c r="I160" s="42"/>
      <c r="J160" s="42"/>
    </row>
    <row r="161" spans="2:10" ht="17.25" customHeight="1" x14ac:dyDescent="0.25">
      <c r="B161" s="42"/>
      <c r="C161" s="42"/>
      <c r="D161" s="42"/>
      <c r="E161" s="42"/>
      <c r="F161" s="42"/>
      <c r="G161" s="42"/>
      <c r="H161" s="42"/>
      <c r="I161" s="42"/>
      <c r="J161" s="42"/>
    </row>
    <row r="162" spans="2:10" ht="17.25" customHeight="1" x14ac:dyDescent="0.25">
      <c r="B162" s="42"/>
      <c r="C162" s="42"/>
      <c r="D162" s="42"/>
      <c r="E162" s="42"/>
      <c r="F162" s="42"/>
      <c r="G162" s="42"/>
      <c r="H162" s="42"/>
      <c r="I162" s="42"/>
      <c r="J162" s="42"/>
    </row>
    <row r="163" spans="2:10" ht="17.25" customHeight="1" x14ac:dyDescent="0.25">
      <c r="B163" s="42"/>
      <c r="C163" s="42"/>
      <c r="D163" s="42"/>
      <c r="E163" s="42"/>
      <c r="F163" s="42"/>
      <c r="G163" s="42"/>
      <c r="H163" s="42"/>
      <c r="I163" s="42"/>
      <c r="J163" s="42"/>
    </row>
    <row r="164" spans="2:10" ht="17.25" customHeight="1" x14ac:dyDescent="0.25">
      <c r="B164" s="42"/>
      <c r="C164" s="42"/>
      <c r="D164" s="42"/>
      <c r="E164" s="42"/>
      <c r="F164" s="42"/>
      <c r="G164" s="42"/>
      <c r="H164" s="42"/>
      <c r="I164" s="42"/>
      <c r="J164" s="42"/>
    </row>
    <row r="165" spans="2:10" ht="17.25" customHeight="1" x14ac:dyDescent="0.25">
      <c r="B165" s="42"/>
      <c r="C165" s="42"/>
      <c r="D165" s="42"/>
      <c r="E165" s="42"/>
      <c r="F165" s="42"/>
      <c r="G165" s="42"/>
      <c r="H165" s="42"/>
      <c r="I165" s="42"/>
      <c r="J165" s="42"/>
    </row>
    <row r="166" spans="2:10" ht="17.25" customHeight="1" x14ac:dyDescent="0.25">
      <c r="B166" s="42"/>
      <c r="C166" s="42"/>
      <c r="D166" s="42"/>
      <c r="E166" s="42"/>
      <c r="F166" s="42"/>
      <c r="G166" s="42"/>
      <c r="H166" s="42"/>
      <c r="I166" s="42"/>
      <c r="J166" s="42"/>
    </row>
    <row r="167" spans="2:10" ht="17.25" customHeight="1" x14ac:dyDescent="0.25">
      <c r="B167" s="42"/>
      <c r="C167" s="42"/>
      <c r="D167" s="42"/>
      <c r="E167" s="42"/>
      <c r="F167" s="42"/>
      <c r="G167" s="42"/>
      <c r="H167" s="42"/>
      <c r="I167" s="42"/>
      <c r="J167" s="42"/>
    </row>
    <row r="168" spans="2:10" ht="17.25" customHeight="1" x14ac:dyDescent="0.25">
      <c r="B168" s="42"/>
      <c r="C168" s="42"/>
      <c r="D168" s="42"/>
      <c r="E168" s="42"/>
      <c r="F168" s="42"/>
      <c r="G168" s="42"/>
      <c r="H168" s="42"/>
      <c r="I168" s="42"/>
      <c r="J168" s="42"/>
    </row>
    <row r="169" spans="2:10" ht="17.25" customHeight="1" x14ac:dyDescent="0.25">
      <c r="B169" s="42"/>
      <c r="C169" s="42"/>
      <c r="D169" s="42"/>
      <c r="E169" s="42"/>
      <c r="F169" s="42"/>
      <c r="G169" s="42"/>
      <c r="H169" s="42"/>
      <c r="I169" s="42"/>
      <c r="J169" s="42"/>
    </row>
    <row r="170" spans="2:10" ht="17.25" customHeight="1" x14ac:dyDescent="0.25">
      <c r="B170" s="42"/>
      <c r="C170" s="42"/>
      <c r="D170" s="42"/>
      <c r="E170" s="42"/>
      <c r="F170" s="42"/>
      <c r="G170" s="42"/>
      <c r="H170" s="42"/>
      <c r="I170" s="42"/>
      <c r="J170" s="42"/>
    </row>
    <row r="171" spans="2:10" ht="17.25" customHeight="1" x14ac:dyDescent="0.25">
      <c r="B171" s="42"/>
      <c r="C171" s="42"/>
      <c r="D171" s="42"/>
      <c r="E171" s="42"/>
      <c r="F171" s="42"/>
      <c r="G171" s="42"/>
      <c r="H171" s="42"/>
      <c r="I171" s="42"/>
      <c r="J171" s="42"/>
    </row>
    <row r="172" spans="2:10" ht="17.25" customHeight="1" x14ac:dyDescent="0.25">
      <c r="B172" s="42"/>
      <c r="C172" s="42"/>
      <c r="D172" s="42"/>
      <c r="E172" s="42"/>
      <c r="F172" s="42"/>
      <c r="G172" s="42"/>
      <c r="H172" s="42"/>
      <c r="I172" s="42"/>
      <c r="J172" s="42"/>
    </row>
    <row r="173" spans="2:10" ht="17.25" customHeight="1" x14ac:dyDescent="0.25">
      <c r="B173" s="42"/>
      <c r="C173" s="42"/>
      <c r="D173" s="42"/>
      <c r="E173" s="42"/>
      <c r="F173" s="42"/>
      <c r="G173" s="42"/>
      <c r="H173" s="42"/>
      <c r="I173" s="42"/>
      <c r="J173" s="42"/>
    </row>
    <row r="174" spans="2:10" ht="17.25" customHeight="1" x14ac:dyDescent="0.25">
      <c r="B174" s="42"/>
      <c r="C174" s="42"/>
      <c r="D174" s="42"/>
      <c r="E174" s="42"/>
      <c r="F174" s="42"/>
      <c r="G174" s="42"/>
      <c r="H174" s="42"/>
      <c r="I174" s="42"/>
      <c r="J174" s="42"/>
    </row>
    <row r="175" spans="2:10" ht="17.25" customHeight="1" x14ac:dyDescent="0.25">
      <c r="B175" s="42"/>
      <c r="C175" s="42"/>
      <c r="D175" s="42"/>
      <c r="E175" s="42"/>
      <c r="F175" s="42"/>
      <c r="G175" s="42"/>
      <c r="H175" s="42"/>
      <c r="I175" s="42"/>
      <c r="J175" s="42"/>
    </row>
    <row r="176" spans="2:10" ht="17.25" customHeight="1" x14ac:dyDescent="0.25">
      <c r="B176" s="42"/>
      <c r="C176" s="42"/>
      <c r="D176" s="42"/>
      <c r="E176" s="42"/>
      <c r="F176" s="42"/>
      <c r="G176" s="42"/>
      <c r="H176" s="42"/>
      <c r="I176" s="42"/>
      <c r="J176" s="42"/>
    </row>
    <row r="177" spans="2:10" ht="17.25" customHeight="1" x14ac:dyDescent="0.25">
      <c r="B177" s="42"/>
      <c r="C177" s="42"/>
      <c r="D177" s="42"/>
      <c r="E177" s="42"/>
      <c r="F177" s="42"/>
      <c r="G177" s="42"/>
      <c r="H177" s="42"/>
      <c r="I177" s="42"/>
      <c r="J177" s="42"/>
    </row>
    <row r="178" spans="2:10" ht="17.25" customHeight="1" x14ac:dyDescent="0.25">
      <c r="B178" s="42"/>
      <c r="C178" s="42"/>
      <c r="D178" s="42"/>
      <c r="E178" s="42"/>
      <c r="F178" s="42"/>
      <c r="G178" s="42"/>
      <c r="H178" s="42"/>
      <c r="I178" s="42"/>
      <c r="J178" s="42"/>
    </row>
    <row r="179" spans="2:10" ht="17.25" customHeight="1" x14ac:dyDescent="0.25">
      <c r="B179" s="42"/>
      <c r="C179" s="42"/>
      <c r="D179" s="42"/>
      <c r="E179" s="42"/>
      <c r="F179" s="42"/>
      <c r="G179" s="42"/>
      <c r="H179" s="42"/>
      <c r="I179" s="42"/>
      <c r="J179" s="42"/>
    </row>
    <row r="180" spans="2:10" ht="17.25" customHeight="1" x14ac:dyDescent="0.25">
      <c r="B180" s="42"/>
      <c r="C180" s="42"/>
      <c r="D180" s="42"/>
      <c r="E180" s="42"/>
      <c r="F180" s="42"/>
      <c r="G180" s="42"/>
      <c r="H180" s="42"/>
      <c r="I180" s="42"/>
      <c r="J180" s="42"/>
    </row>
    <row r="181" spans="2:10" ht="17.25" customHeight="1" x14ac:dyDescent="0.25">
      <c r="B181" s="42"/>
      <c r="C181" s="42"/>
      <c r="D181" s="42"/>
      <c r="E181" s="42"/>
      <c r="F181" s="42"/>
      <c r="G181" s="42"/>
      <c r="H181" s="42"/>
      <c r="I181" s="42"/>
      <c r="J181" s="42"/>
    </row>
    <row r="182" spans="2:10" ht="17.25" customHeight="1" x14ac:dyDescent="0.25">
      <c r="B182" s="42"/>
      <c r="C182" s="42"/>
      <c r="D182" s="42"/>
      <c r="E182" s="42"/>
      <c r="F182" s="42"/>
      <c r="G182" s="42"/>
      <c r="H182" s="42"/>
      <c r="I182" s="42"/>
      <c r="J182" s="42"/>
    </row>
    <row r="183" spans="2:10" ht="17.25" customHeight="1" x14ac:dyDescent="0.25">
      <c r="B183" s="42"/>
      <c r="C183" s="42"/>
      <c r="D183" s="42"/>
      <c r="E183" s="42"/>
      <c r="F183" s="42"/>
      <c r="G183" s="42"/>
      <c r="H183" s="42"/>
      <c r="I183" s="42"/>
      <c r="J183" s="42"/>
    </row>
    <row r="184" spans="2:10" ht="17.25" customHeight="1" x14ac:dyDescent="0.25">
      <c r="B184" s="42"/>
      <c r="C184" s="42"/>
      <c r="D184" s="42"/>
      <c r="E184" s="42"/>
      <c r="F184" s="42"/>
      <c r="G184" s="42"/>
      <c r="H184" s="42"/>
      <c r="I184" s="42"/>
      <c r="J184" s="42"/>
    </row>
    <row r="185" spans="2:10" ht="17.25" customHeight="1" x14ac:dyDescent="0.25">
      <c r="B185" s="42"/>
      <c r="C185" s="42"/>
      <c r="D185" s="42"/>
      <c r="E185" s="42"/>
      <c r="F185" s="42"/>
      <c r="G185" s="42"/>
      <c r="H185" s="42"/>
      <c r="I185" s="42"/>
      <c r="J185" s="42"/>
    </row>
    <row r="186" spans="2:10" ht="17.25" customHeight="1" x14ac:dyDescent="0.25">
      <c r="B186" s="42"/>
      <c r="C186" s="42"/>
      <c r="D186" s="42"/>
      <c r="E186" s="42"/>
      <c r="F186" s="42"/>
      <c r="G186" s="42"/>
      <c r="H186" s="42"/>
      <c r="I186" s="42"/>
      <c r="J186" s="42"/>
    </row>
    <row r="187" spans="2:10" ht="17.25" customHeight="1" x14ac:dyDescent="0.25">
      <c r="B187" s="42"/>
      <c r="C187" s="42"/>
      <c r="D187" s="42"/>
      <c r="E187" s="42"/>
      <c r="F187" s="42"/>
      <c r="G187" s="42"/>
      <c r="H187" s="42"/>
      <c r="I187" s="42"/>
      <c r="J187" s="42"/>
    </row>
    <row r="188" spans="2:10" ht="17.25" customHeight="1" x14ac:dyDescent="0.25">
      <c r="B188" s="42"/>
      <c r="C188" s="42"/>
      <c r="D188" s="42"/>
      <c r="E188" s="42"/>
      <c r="F188" s="42"/>
      <c r="G188" s="42"/>
      <c r="H188" s="42"/>
      <c r="I188" s="42"/>
      <c r="J188" s="42"/>
    </row>
    <row r="189" spans="2:10" ht="17.25" customHeight="1" x14ac:dyDescent="0.25">
      <c r="B189" s="42"/>
      <c r="C189" s="42"/>
      <c r="D189" s="42"/>
      <c r="E189" s="42"/>
      <c r="F189" s="42"/>
      <c r="G189" s="42"/>
      <c r="H189" s="42"/>
      <c r="I189" s="42"/>
      <c r="J189" s="42"/>
    </row>
    <row r="190" spans="2:10" ht="17.25" customHeight="1" x14ac:dyDescent="0.25">
      <c r="B190" s="42"/>
      <c r="C190" s="42"/>
      <c r="D190" s="42"/>
      <c r="E190" s="42"/>
      <c r="F190" s="42"/>
      <c r="G190" s="42"/>
      <c r="H190" s="42"/>
      <c r="I190" s="42"/>
      <c r="J190" s="42"/>
    </row>
    <row r="191" spans="2:10" ht="17.25" customHeight="1" x14ac:dyDescent="0.25">
      <c r="B191" s="42"/>
      <c r="C191" s="42"/>
      <c r="D191" s="42"/>
      <c r="E191" s="42"/>
      <c r="F191" s="42"/>
      <c r="G191" s="42"/>
      <c r="H191" s="42"/>
      <c r="I191" s="42"/>
      <c r="J191" s="42"/>
    </row>
    <row r="192" spans="2:10" ht="17.25" customHeight="1" x14ac:dyDescent="0.25">
      <c r="B192" s="42"/>
      <c r="C192" s="42"/>
      <c r="D192" s="42"/>
      <c r="E192" s="42"/>
      <c r="F192" s="42"/>
      <c r="G192" s="42"/>
      <c r="H192" s="42"/>
      <c r="I192" s="42"/>
      <c r="J192" s="42"/>
    </row>
    <row r="193" spans="2:10" ht="17.25" customHeight="1" x14ac:dyDescent="0.25">
      <c r="B193" s="42"/>
      <c r="C193" s="42"/>
      <c r="D193" s="42"/>
      <c r="E193" s="42"/>
      <c r="F193" s="42"/>
      <c r="G193" s="42"/>
      <c r="H193" s="42"/>
      <c r="I193" s="42"/>
      <c r="J193" s="42"/>
    </row>
    <row r="194" spans="2:10" ht="17.25" customHeight="1" x14ac:dyDescent="0.25">
      <c r="B194" s="42"/>
      <c r="C194" s="42"/>
      <c r="D194" s="42"/>
      <c r="E194" s="42"/>
      <c r="F194" s="42"/>
      <c r="G194" s="42"/>
      <c r="H194" s="42"/>
      <c r="I194" s="42"/>
      <c r="J194" s="42"/>
    </row>
    <row r="195" spans="2:10" ht="17.25" customHeight="1" x14ac:dyDescent="0.25">
      <c r="B195" s="42"/>
      <c r="C195" s="42"/>
      <c r="D195" s="42"/>
      <c r="E195" s="42"/>
      <c r="F195" s="42"/>
      <c r="G195" s="42"/>
      <c r="H195" s="42"/>
      <c r="I195" s="42"/>
      <c r="J195" s="42"/>
    </row>
    <row r="196" spans="2:10" ht="17.25" customHeight="1" x14ac:dyDescent="0.25">
      <c r="B196" s="42"/>
      <c r="C196" s="42"/>
      <c r="D196" s="42"/>
      <c r="E196" s="42"/>
      <c r="F196" s="42"/>
      <c r="G196" s="42"/>
      <c r="H196" s="42"/>
      <c r="I196" s="42"/>
      <c r="J196" s="42"/>
    </row>
    <row r="197" spans="2:10" ht="17.25" customHeight="1" x14ac:dyDescent="0.25">
      <c r="B197" s="42"/>
      <c r="C197" s="42"/>
      <c r="D197" s="42"/>
      <c r="E197" s="42"/>
      <c r="F197" s="42"/>
      <c r="G197" s="42"/>
      <c r="H197" s="42"/>
      <c r="I197" s="42"/>
      <c r="J197" s="42"/>
    </row>
    <row r="198" spans="2:10" ht="17.25" customHeight="1" x14ac:dyDescent="0.25">
      <c r="B198" s="42"/>
      <c r="C198" s="42"/>
      <c r="D198" s="42"/>
      <c r="E198" s="42"/>
      <c r="F198" s="42"/>
      <c r="G198" s="42"/>
      <c r="H198" s="42"/>
      <c r="I198" s="42"/>
      <c r="J198" s="42"/>
    </row>
    <row r="199" spans="2:10" ht="17.25" customHeight="1" x14ac:dyDescent="0.25">
      <c r="B199" s="42"/>
      <c r="C199" s="42"/>
      <c r="D199" s="42"/>
      <c r="E199" s="42"/>
      <c r="F199" s="42"/>
      <c r="G199" s="42"/>
      <c r="H199" s="42"/>
      <c r="I199" s="42"/>
      <c r="J199" s="42"/>
    </row>
    <row r="200" spans="2:10" ht="17.25" customHeight="1" x14ac:dyDescent="0.25">
      <c r="B200" s="42"/>
      <c r="C200" s="42"/>
      <c r="D200" s="42"/>
      <c r="E200" s="42"/>
      <c r="F200" s="42"/>
      <c r="G200" s="42"/>
      <c r="H200" s="42"/>
      <c r="I200" s="42"/>
      <c r="J200" s="42"/>
    </row>
    <row r="201" spans="2:10" ht="17.25" customHeight="1" x14ac:dyDescent="0.25">
      <c r="B201" s="42"/>
      <c r="C201" s="42"/>
      <c r="D201" s="42"/>
      <c r="E201" s="42"/>
      <c r="F201" s="42"/>
      <c r="G201" s="42"/>
      <c r="H201" s="42"/>
      <c r="I201" s="42"/>
      <c r="J201" s="42"/>
    </row>
    <row r="202" spans="2:10" ht="17.25" customHeight="1" x14ac:dyDescent="0.25">
      <c r="B202" s="42"/>
      <c r="C202" s="42"/>
      <c r="D202" s="42"/>
      <c r="E202" s="42"/>
      <c r="F202" s="42"/>
      <c r="G202" s="42"/>
      <c r="H202" s="42"/>
      <c r="I202" s="42"/>
      <c r="J202" s="42"/>
    </row>
    <row r="203" spans="2:10" ht="17.25" customHeight="1" x14ac:dyDescent="0.25">
      <c r="B203" s="42"/>
      <c r="C203" s="42"/>
      <c r="D203" s="42"/>
      <c r="E203" s="42"/>
      <c r="F203" s="42"/>
      <c r="G203" s="42"/>
      <c r="H203" s="42"/>
      <c r="I203" s="42"/>
      <c r="J203" s="42"/>
    </row>
    <row r="204" spans="2:10" ht="17.25" customHeight="1" x14ac:dyDescent="0.25">
      <c r="B204" s="42"/>
      <c r="C204" s="42"/>
      <c r="D204" s="42"/>
      <c r="E204" s="42"/>
      <c r="F204" s="42"/>
      <c r="G204" s="42"/>
      <c r="H204" s="42"/>
      <c r="I204" s="42"/>
      <c r="J204" s="42"/>
    </row>
    <row r="205" spans="2:10" ht="17.25" customHeight="1" x14ac:dyDescent="0.25">
      <c r="B205" s="42"/>
      <c r="C205" s="42"/>
      <c r="D205" s="42"/>
      <c r="E205" s="42"/>
      <c r="F205" s="42"/>
      <c r="G205" s="42"/>
      <c r="H205" s="42"/>
      <c r="I205" s="42"/>
      <c r="J205" s="42"/>
    </row>
    <row r="206" spans="2:10" ht="17.25" customHeight="1" x14ac:dyDescent="0.25">
      <c r="B206" s="42"/>
      <c r="C206" s="42"/>
      <c r="D206" s="42"/>
      <c r="E206" s="42"/>
      <c r="F206" s="42"/>
      <c r="G206" s="42"/>
      <c r="H206" s="42"/>
      <c r="I206" s="42"/>
      <c r="J206" s="42"/>
    </row>
    <row r="207" spans="2:10" ht="17.25" customHeight="1" x14ac:dyDescent="0.25">
      <c r="B207" s="42"/>
      <c r="C207" s="42"/>
      <c r="D207" s="42"/>
      <c r="E207" s="42"/>
      <c r="F207" s="42"/>
      <c r="G207" s="42"/>
      <c r="H207" s="42"/>
      <c r="I207" s="42"/>
      <c r="J207" s="42"/>
    </row>
    <row r="208" spans="2:10" ht="17.25" customHeight="1" x14ac:dyDescent="0.25">
      <c r="B208" s="42"/>
      <c r="C208" s="42"/>
      <c r="D208" s="42"/>
      <c r="E208" s="42"/>
      <c r="F208" s="42"/>
      <c r="G208" s="42"/>
      <c r="H208" s="42"/>
      <c r="I208" s="42"/>
      <c r="J208" s="42"/>
    </row>
    <row r="209" spans="2:10" ht="17.25" customHeight="1" x14ac:dyDescent="0.25">
      <c r="B209" s="42"/>
      <c r="C209" s="42"/>
      <c r="D209" s="42"/>
      <c r="E209" s="42"/>
      <c r="F209" s="42"/>
      <c r="G209" s="42"/>
      <c r="H209" s="42"/>
      <c r="I209" s="42"/>
      <c r="J209" s="42"/>
    </row>
    <row r="210" spans="2:10" ht="17.25" customHeight="1" x14ac:dyDescent="0.25">
      <c r="B210" s="42"/>
      <c r="C210" s="42"/>
      <c r="D210" s="42"/>
      <c r="E210" s="42"/>
      <c r="F210" s="42"/>
      <c r="G210" s="42"/>
      <c r="H210" s="42"/>
      <c r="I210" s="42"/>
      <c r="J210" s="42"/>
    </row>
    <row r="211" spans="2:10" ht="17.25" customHeight="1" x14ac:dyDescent="0.25">
      <c r="B211" s="42"/>
      <c r="C211" s="42"/>
      <c r="D211" s="42"/>
      <c r="E211" s="42"/>
      <c r="F211" s="42"/>
      <c r="G211" s="42"/>
      <c r="H211" s="42"/>
      <c r="I211" s="42"/>
      <c r="J211" s="42"/>
    </row>
    <row r="212" spans="2:10" ht="17.25" customHeight="1" x14ac:dyDescent="0.25">
      <c r="B212" s="42"/>
      <c r="C212" s="42"/>
      <c r="D212" s="42"/>
      <c r="E212" s="42"/>
      <c r="F212" s="42"/>
      <c r="G212" s="42"/>
      <c r="H212" s="42"/>
      <c r="I212" s="42"/>
      <c r="J212" s="42"/>
    </row>
    <row r="213" spans="2:10" ht="17.25" customHeight="1" x14ac:dyDescent="0.25">
      <c r="B213" s="42"/>
      <c r="C213" s="42"/>
      <c r="D213" s="42"/>
      <c r="E213" s="42"/>
      <c r="F213" s="42"/>
      <c r="G213" s="42"/>
      <c r="H213" s="42"/>
      <c r="I213" s="42"/>
      <c r="J213" s="42"/>
    </row>
    <row r="214" spans="2:10" ht="17.25" customHeight="1" x14ac:dyDescent="0.25">
      <c r="B214" s="42"/>
      <c r="C214" s="42"/>
      <c r="D214" s="42"/>
      <c r="E214" s="42"/>
      <c r="F214" s="42"/>
      <c r="G214" s="42"/>
      <c r="H214" s="42"/>
      <c r="I214" s="42"/>
      <c r="J214" s="42"/>
    </row>
    <row r="215" spans="2:10" ht="17.25" customHeight="1" x14ac:dyDescent="0.25">
      <c r="B215" s="42"/>
      <c r="C215" s="42"/>
      <c r="D215" s="42"/>
      <c r="E215" s="42"/>
      <c r="F215" s="42"/>
      <c r="G215" s="42"/>
      <c r="H215" s="42"/>
      <c r="I215" s="42"/>
      <c r="J215" s="42"/>
    </row>
    <row r="216" spans="2:10" ht="17.25" customHeight="1" x14ac:dyDescent="0.25">
      <c r="B216" s="42"/>
      <c r="C216" s="42"/>
      <c r="D216" s="42"/>
      <c r="E216" s="42"/>
      <c r="F216" s="42"/>
      <c r="G216" s="42"/>
      <c r="H216" s="42"/>
      <c r="I216" s="42"/>
      <c r="J216" s="42"/>
    </row>
    <row r="217" spans="2:10" ht="17.25" customHeight="1" x14ac:dyDescent="0.25">
      <c r="B217" s="42"/>
      <c r="C217" s="42"/>
      <c r="D217" s="42"/>
      <c r="E217" s="42"/>
      <c r="F217" s="42"/>
      <c r="G217" s="42"/>
      <c r="H217" s="42"/>
      <c r="I217" s="42"/>
      <c r="J217" s="42"/>
    </row>
    <row r="218" spans="2:10" ht="17.25" customHeight="1" x14ac:dyDescent="0.25">
      <c r="B218" s="42"/>
      <c r="C218" s="42"/>
      <c r="D218" s="42"/>
      <c r="E218" s="42"/>
      <c r="F218" s="42"/>
      <c r="G218" s="42"/>
      <c r="H218" s="42"/>
      <c r="I218" s="42"/>
      <c r="J218" s="42"/>
    </row>
    <row r="219" spans="2:10" ht="17.25" customHeight="1" x14ac:dyDescent="0.25">
      <c r="B219" s="42"/>
      <c r="C219" s="42"/>
      <c r="D219" s="42"/>
      <c r="E219" s="42"/>
      <c r="F219" s="42"/>
      <c r="G219" s="42"/>
      <c r="H219" s="42"/>
      <c r="I219" s="42"/>
      <c r="J219" s="42"/>
    </row>
    <row r="220" spans="2:10" ht="17.25" customHeight="1" x14ac:dyDescent="0.25">
      <c r="B220" s="42"/>
      <c r="C220" s="42"/>
      <c r="D220" s="42"/>
      <c r="E220" s="42"/>
      <c r="F220" s="42"/>
      <c r="G220" s="42"/>
      <c r="H220" s="42"/>
      <c r="I220" s="42"/>
      <c r="J220" s="42"/>
    </row>
    <row r="221" spans="2:10" ht="17.25" customHeight="1" x14ac:dyDescent="0.25">
      <c r="B221" s="42"/>
      <c r="C221" s="42"/>
      <c r="D221" s="42"/>
      <c r="E221" s="42"/>
      <c r="F221" s="42"/>
      <c r="G221" s="42"/>
      <c r="H221" s="42"/>
      <c r="I221" s="42"/>
      <c r="J221" s="42"/>
    </row>
    <row r="222" spans="2:10" ht="17.25" customHeight="1" x14ac:dyDescent="0.25">
      <c r="B222" s="42"/>
      <c r="C222" s="42"/>
      <c r="D222" s="42"/>
      <c r="E222" s="42"/>
      <c r="F222" s="42"/>
      <c r="G222" s="42"/>
      <c r="H222" s="42"/>
      <c r="I222" s="42"/>
      <c r="J222" s="42"/>
    </row>
    <row r="223" spans="2:10" ht="17.25" customHeight="1" x14ac:dyDescent="0.25">
      <c r="B223" s="42"/>
      <c r="C223" s="42"/>
      <c r="D223" s="42"/>
      <c r="E223" s="42"/>
      <c r="F223" s="42"/>
      <c r="G223" s="42"/>
      <c r="H223" s="42"/>
      <c r="I223" s="42"/>
      <c r="J223" s="42"/>
    </row>
    <row r="224" spans="2:10" ht="17.25" customHeight="1" x14ac:dyDescent="0.25">
      <c r="B224" s="42"/>
      <c r="C224" s="42"/>
      <c r="D224" s="42"/>
      <c r="E224" s="42"/>
      <c r="F224" s="42"/>
      <c r="G224" s="42"/>
      <c r="H224" s="42"/>
      <c r="I224" s="42"/>
      <c r="J224" s="42"/>
    </row>
    <row r="225" spans="2:10" ht="17.25" customHeight="1" x14ac:dyDescent="0.25">
      <c r="B225" s="42"/>
      <c r="C225" s="42"/>
      <c r="D225" s="42"/>
      <c r="E225" s="42"/>
      <c r="F225" s="42"/>
      <c r="G225" s="42"/>
      <c r="H225" s="42"/>
      <c r="I225" s="42"/>
      <c r="J225" s="42"/>
    </row>
    <row r="226" spans="2:10" ht="17.25" customHeight="1" x14ac:dyDescent="0.25">
      <c r="B226" s="42"/>
      <c r="C226" s="42"/>
      <c r="D226" s="42"/>
      <c r="E226" s="42"/>
      <c r="F226" s="42"/>
      <c r="G226" s="42"/>
      <c r="H226" s="42"/>
      <c r="I226" s="42"/>
      <c r="J226" s="42"/>
    </row>
    <row r="227" spans="2:10" ht="17.25" customHeight="1" x14ac:dyDescent="0.25">
      <c r="B227" s="42"/>
      <c r="C227" s="42"/>
      <c r="D227" s="42"/>
      <c r="E227" s="42"/>
      <c r="F227" s="42"/>
      <c r="G227" s="42"/>
      <c r="H227" s="42"/>
      <c r="I227" s="42"/>
      <c r="J227" s="42"/>
    </row>
    <row r="228" spans="2:10" ht="17.25" customHeight="1" x14ac:dyDescent="0.25">
      <c r="B228" s="42"/>
      <c r="C228" s="42"/>
      <c r="D228" s="42"/>
      <c r="E228" s="42"/>
      <c r="F228" s="42"/>
      <c r="G228" s="42"/>
      <c r="H228" s="42"/>
      <c r="I228" s="42"/>
      <c r="J228" s="42"/>
    </row>
    <row r="229" spans="2:10" ht="17.25" customHeight="1" x14ac:dyDescent="0.25">
      <c r="B229" s="42"/>
      <c r="C229" s="42"/>
      <c r="D229" s="42"/>
      <c r="E229" s="42"/>
      <c r="F229" s="42"/>
      <c r="G229" s="42"/>
      <c r="H229" s="42"/>
      <c r="I229" s="42"/>
      <c r="J229" s="42"/>
    </row>
    <row r="230" spans="2:10" ht="17.25" customHeight="1" x14ac:dyDescent="0.25">
      <c r="B230" s="42"/>
      <c r="C230" s="42"/>
      <c r="D230" s="42"/>
      <c r="E230" s="42"/>
      <c r="F230" s="42"/>
      <c r="G230" s="42"/>
      <c r="H230" s="42"/>
      <c r="I230" s="42"/>
      <c r="J230" s="42"/>
    </row>
    <row r="231" spans="2:10" ht="17.25" customHeight="1" x14ac:dyDescent="0.25">
      <c r="B231" s="42"/>
      <c r="C231" s="42"/>
      <c r="D231" s="42"/>
      <c r="E231" s="42"/>
      <c r="F231" s="42"/>
      <c r="G231" s="42"/>
      <c r="H231" s="42"/>
      <c r="I231" s="42"/>
      <c r="J231" s="42"/>
    </row>
    <row r="232" spans="2:10" ht="17.25" customHeight="1" x14ac:dyDescent="0.25">
      <c r="B232" s="42"/>
      <c r="C232" s="42"/>
      <c r="D232" s="42"/>
      <c r="E232" s="42"/>
      <c r="F232" s="42"/>
      <c r="G232" s="42"/>
      <c r="H232" s="42"/>
      <c r="I232" s="42"/>
      <c r="J232" s="42"/>
    </row>
    <row r="233" spans="2:10" ht="17.25" customHeight="1" x14ac:dyDescent="0.25">
      <c r="B233" s="42"/>
      <c r="C233" s="42"/>
      <c r="D233" s="42"/>
      <c r="E233" s="42"/>
      <c r="F233" s="42"/>
      <c r="G233" s="42"/>
      <c r="H233" s="42"/>
      <c r="I233" s="42"/>
      <c r="J233" s="42"/>
    </row>
    <row r="234" spans="2:10" ht="17.25" customHeight="1" x14ac:dyDescent="0.25">
      <c r="B234" s="42"/>
      <c r="C234" s="42"/>
      <c r="D234" s="42"/>
      <c r="E234" s="42"/>
      <c r="F234" s="42"/>
      <c r="G234" s="42"/>
      <c r="H234" s="42"/>
      <c r="I234" s="42"/>
      <c r="J234" s="42"/>
    </row>
    <row r="235" spans="2:10" ht="17.25" customHeight="1" x14ac:dyDescent="0.25">
      <c r="B235" s="42"/>
      <c r="C235" s="42"/>
      <c r="D235" s="42"/>
      <c r="E235" s="42"/>
      <c r="F235" s="42"/>
      <c r="G235" s="42"/>
      <c r="H235" s="42"/>
      <c r="I235" s="42"/>
      <c r="J235" s="42"/>
    </row>
    <row r="236" spans="2:10" ht="17.25" customHeight="1" x14ac:dyDescent="0.25">
      <c r="B236" s="42"/>
      <c r="C236" s="42"/>
      <c r="D236" s="42"/>
      <c r="E236" s="42"/>
      <c r="F236" s="42"/>
      <c r="G236" s="42"/>
      <c r="H236" s="42"/>
      <c r="I236" s="42"/>
      <c r="J236" s="42"/>
    </row>
    <row r="237" spans="2:10" ht="17.25" customHeight="1" x14ac:dyDescent="0.25">
      <c r="B237" s="42"/>
      <c r="C237" s="42"/>
      <c r="D237" s="42"/>
      <c r="E237" s="42"/>
      <c r="F237" s="42"/>
      <c r="G237" s="42"/>
      <c r="H237" s="42"/>
      <c r="I237" s="42"/>
      <c r="J237" s="42"/>
    </row>
    <row r="238" spans="2:10" ht="17.25" customHeight="1" x14ac:dyDescent="0.25">
      <c r="B238" s="42"/>
      <c r="C238" s="42"/>
      <c r="D238" s="42"/>
      <c r="E238" s="42"/>
      <c r="F238" s="42"/>
      <c r="G238" s="42"/>
      <c r="H238" s="42"/>
      <c r="I238" s="42"/>
      <c r="J238" s="42"/>
    </row>
    <row r="239" spans="2:10" ht="17.25" customHeight="1" x14ac:dyDescent="0.25">
      <c r="B239" s="42"/>
      <c r="C239" s="42"/>
      <c r="D239" s="42"/>
      <c r="E239" s="42"/>
      <c r="F239" s="42"/>
      <c r="G239" s="42"/>
      <c r="H239" s="42"/>
      <c r="I239" s="42"/>
      <c r="J239" s="42"/>
    </row>
    <row r="240" spans="2:10" ht="17.25" customHeight="1" x14ac:dyDescent="0.25">
      <c r="B240" s="42"/>
      <c r="C240" s="42"/>
      <c r="D240" s="42"/>
      <c r="E240" s="42"/>
      <c r="F240" s="42"/>
      <c r="G240" s="42"/>
      <c r="H240" s="42"/>
      <c r="I240" s="42"/>
      <c r="J240" s="42"/>
    </row>
    <row r="241" spans="2:10" ht="17.25" customHeight="1" x14ac:dyDescent="0.25">
      <c r="B241" s="42"/>
      <c r="C241" s="42"/>
      <c r="D241" s="42"/>
      <c r="E241" s="42"/>
      <c r="F241" s="42"/>
      <c r="G241" s="42"/>
      <c r="H241" s="42"/>
      <c r="I241" s="42"/>
      <c r="J241" s="42"/>
    </row>
    <row r="242" spans="2:10" ht="17.25" customHeight="1" x14ac:dyDescent="0.25">
      <c r="B242" s="42"/>
      <c r="C242" s="42"/>
      <c r="D242" s="42"/>
      <c r="E242" s="42"/>
      <c r="F242" s="42"/>
      <c r="G242" s="42"/>
      <c r="H242" s="42"/>
      <c r="I242" s="42"/>
      <c r="J242" s="42"/>
    </row>
    <row r="243" spans="2:10" ht="17.25" customHeight="1" x14ac:dyDescent="0.25">
      <c r="B243" s="42"/>
      <c r="C243" s="42"/>
      <c r="D243" s="42"/>
      <c r="E243" s="42"/>
      <c r="F243" s="42"/>
      <c r="G243" s="42"/>
      <c r="H243" s="42"/>
      <c r="I243" s="42"/>
      <c r="J243" s="42"/>
    </row>
    <row r="244" spans="2:10" ht="17.25" customHeight="1" x14ac:dyDescent="0.25">
      <c r="B244" s="42"/>
      <c r="C244" s="42"/>
      <c r="D244" s="42"/>
      <c r="E244" s="42"/>
      <c r="F244" s="42"/>
      <c r="G244" s="42"/>
      <c r="H244" s="42"/>
      <c r="I244" s="42"/>
      <c r="J244" s="42"/>
    </row>
    <row r="245" spans="2:10" ht="17.25" customHeight="1" x14ac:dyDescent="0.25">
      <c r="B245" s="42"/>
      <c r="C245" s="42"/>
      <c r="D245" s="42"/>
      <c r="E245" s="42"/>
      <c r="F245" s="42"/>
      <c r="G245" s="42"/>
      <c r="H245" s="42"/>
      <c r="I245" s="42"/>
      <c r="J245" s="42"/>
    </row>
    <row r="246" spans="2:10" ht="17.25" customHeight="1" x14ac:dyDescent="0.25">
      <c r="B246" s="42"/>
      <c r="C246" s="42"/>
      <c r="D246" s="42"/>
      <c r="E246" s="42"/>
      <c r="F246" s="42"/>
      <c r="G246" s="42"/>
      <c r="H246" s="42"/>
      <c r="I246" s="42"/>
      <c r="J246" s="42"/>
    </row>
    <row r="247" spans="2:10" ht="17.25" customHeight="1" x14ac:dyDescent="0.25">
      <c r="B247" s="42"/>
      <c r="C247" s="42"/>
      <c r="D247" s="42"/>
      <c r="E247" s="42"/>
      <c r="F247" s="42"/>
      <c r="G247" s="42"/>
      <c r="H247" s="42"/>
      <c r="I247" s="42"/>
      <c r="J247" s="42"/>
    </row>
    <row r="248" spans="2:10" ht="17.25" customHeight="1" x14ac:dyDescent="0.25">
      <c r="B248" s="42"/>
      <c r="C248" s="42"/>
      <c r="D248" s="42"/>
      <c r="E248" s="42"/>
      <c r="F248" s="42"/>
      <c r="G248" s="42"/>
      <c r="H248" s="42"/>
      <c r="I248" s="42"/>
      <c r="J248" s="42"/>
    </row>
    <row r="249" spans="2:10" ht="17.25" customHeight="1" x14ac:dyDescent="0.25">
      <c r="B249" s="42"/>
      <c r="C249" s="42"/>
      <c r="D249" s="42"/>
      <c r="E249" s="42"/>
      <c r="F249" s="42"/>
      <c r="G249" s="42"/>
      <c r="H249" s="42"/>
      <c r="I249" s="42"/>
      <c r="J249" s="42"/>
    </row>
    <row r="250" spans="2:10" ht="17.25" customHeight="1" x14ac:dyDescent="0.25">
      <c r="B250" s="42"/>
      <c r="C250" s="42"/>
      <c r="D250" s="42"/>
      <c r="E250" s="42"/>
      <c r="F250" s="42"/>
      <c r="G250" s="42"/>
      <c r="H250" s="42"/>
      <c r="I250" s="42"/>
      <c r="J250" s="42"/>
    </row>
    <row r="251" spans="2:10" ht="17.25" customHeight="1" x14ac:dyDescent="0.25">
      <c r="B251" s="42"/>
      <c r="C251" s="42"/>
      <c r="D251" s="42"/>
      <c r="E251" s="42"/>
      <c r="F251" s="42"/>
      <c r="G251" s="42"/>
      <c r="H251" s="42"/>
      <c r="I251" s="42"/>
      <c r="J251" s="42"/>
    </row>
    <row r="252" spans="2:10" ht="17.25" customHeight="1" x14ac:dyDescent="0.25">
      <c r="B252" s="42"/>
      <c r="C252" s="42"/>
      <c r="D252" s="42"/>
      <c r="E252" s="42"/>
      <c r="F252" s="42"/>
      <c r="G252" s="42"/>
      <c r="H252" s="42"/>
      <c r="I252" s="42"/>
      <c r="J252" s="42"/>
    </row>
    <row r="253" spans="2:10" ht="17.25" customHeight="1" x14ac:dyDescent="0.25">
      <c r="B253" s="42"/>
      <c r="C253" s="42"/>
      <c r="D253" s="42"/>
      <c r="E253" s="42"/>
      <c r="F253" s="42"/>
      <c r="G253" s="42"/>
      <c r="H253" s="42"/>
      <c r="I253" s="42"/>
      <c r="J253" s="42"/>
    </row>
    <row r="254" spans="2:10" ht="17.25" customHeight="1" x14ac:dyDescent="0.25">
      <c r="B254" s="42"/>
      <c r="C254" s="42"/>
      <c r="D254" s="42"/>
      <c r="E254" s="42"/>
      <c r="F254" s="42"/>
      <c r="G254" s="42"/>
      <c r="H254" s="42"/>
      <c r="I254" s="42"/>
      <c r="J254" s="42"/>
    </row>
    <row r="255" spans="2:10" ht="17.25" customHeight="1" x14ac:dyDescent="0.25">
      <c r="B255" s="42"/>
      <c r="C255" s="42"/>
      <c r="D255" s="42"/>
      <c r="E255" s="42"/>
      <c r="F255" s="42"/>
      <c r="G255" s="42"/>
      <c r="H255" s="42"/>
      <c r="I255" s="42"/>
      <c r="J255" s="42"/>
    </row>
    <row r="256" spans="2:10" ht="17.25" customHeight="1" x14ac:dyDescent="0.25">
      <c r="B256" s="42"/>
      <c r="C256" s="42"/>
      <c r="D256" s="42"/>
      <c r="E256" s="42"/>
      <c r="F256" s="42"/>
      <c r="G256" s="42"/>
      <c r="H256" s="42"/>
      <c r="I256" s="42"/>
      <c r="J256" s="42"/>
    </row>
  </sheetData>
  <mergeCells count="18">
    <mergeCell ref="A32:A35"/>
    <mergeCell ref="B32:D32"/>
    <mergeCell ref="E32:G32"/>
    <mergeCell ref="H32:J32"/>
    <mergeCell ref="K32:K35"/>
    <mergeCell ref="B33:D33"/>
    <mergeCell ref="E33:G33"/>
    <mergeCell ref="H33:J33"/>
    <mergeCell ref="K4:K7"/>
    <mergeCell ref="B5:D5"/>
    <mergeCell ref="E5:G5"/>
    <mergeCell ref="H5:J5"/>
    <mergeCell ref="A1:K1"/>
    <mergeCell ref="A2:K2"/>
    <mergeCell ref="A4:A7"/>
    <mergeCell ref="B4:D4"/>
    <mergeCell ref="E4:G4"/>
    <mergeCell ref="H4:J4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B050"/>
  </sheetPr>
  <dimension ref="A1:K251"/>
  <sheetViews>
    <sheetView rightToLeft="1" view="pageBreakPreview" zoomScale="80" zoomScaleNormal="60" zoomScaleSheetLayoutView="80" workbookViewId="0">
      <selection activeCell="P10" sqref="P10"/>
    </sheetView>
  </sheetViews>
  <sheetFormatPr defaultRowHeight="17.25" customHeight="1" x14ac:dyDescent="0.25"/>
  <cols>
    <col min="1" max="1" width="30.6640625" style="154" customWidth="1"/>
    <col min="2" max="10" width="9.6640625" style="154" customWidth="1"/>
    <col min="11" max="11" width="29.6640625" style="154" customWidth="1"/>
    <col min="12" max="223" width="9.109375" style="154"/>
    <col min="224" max="224" width="26.6640625" style="154" customWidth="1"/>
    <col min="225" max="236" width="9.33203125" style="154" customWidth="1"/>
    <col min="237" max="479" width="9.109375" style="154"/>
    <col min="480" max="480" width="26.6640625" style="154" customWidth="1"/>
    <col min="481" max="492" width="9.33203125" style="154" customWidth="1"/>
    <col min="493" max="735" width="9.109375" style="154"/>
    <col min="736" max="736" width="26.6640625" style="154" customWidth="1"/>
    <col min="737" max="748" width="9.33203125" style="154" customWidth="1"/>
    <col min="749" max="991" width="9.109375" style="154"/>
    <col min="992" max="992" width="26.6640625" style="154" customWidth="1"/>
    <col min="993" max="1004" width="9.33203125" style="154" customWidth="1"/>
    <col min="1005" max="1247" width="9.109375" style="154"/>
    <col min="1248" max="1248" width="26.6640625" style="154" customWidth="1"/>
    <col min="1249" max="1260" width="9.33203125" style="154" customWidth="1"/>
    <col min="1261" max="1503" width="9.109375" style="154"/>
    <col min="1504" max="1504" width="26.6640625" style="154" customWidth="1"/>
    <col min="1505" max="1516" width="9.33203125" style="154" customWidth="1"/>
    <col min="1517" max="1759" width="9.109375" style="154"/>
    <col min="1760" max="1760" width="26.6640625" style="154" customWidth="1"/>
    <col min="1761" max="1772" width="9.33203125" style="154" customWidth="1"/>
    <col min="1773" max="2015" width="9.109375" style="154"/>
    <col min="2016" max="2016" width="26.6640625" style="154" customWidth="1"/>
    <col min="2017" max="2028" width="9.33203125" style="154" customWidth="1"/>
    <col min="2029" max="2271" width="9.109375" style="154"/>
    <col min="2272" max="2272" width="26.6640625" style="154" customWidth="1"/>
    <col min="2273" max="2284" width="9.33203125" style="154" customWidth="1"/>
    <col min="2285" max="2527" width="9.109375" style="154"/>
    <col min="2528" max="2528" width="26.6640625" style="154" customWidth="1"/>
    <col min="2529" max="2540" width="9.33203125" style="154" customWidth="1"/>
    <col min="2541" max="2783" width="9.109375" style="154"/>
    <col min="2784" max="2784" width="26.6640625" style="154" customWidth="1"/>
    <col min="2785" max="2796" width="9.33203125" style="154" customWidth="1"/>
    <col min="2797" max="3039" width="9.109375" style="154"/>
    <col min="3040" max="3040" width="26.6640625" style="154" customWidth="1"/>
    <col min="3041" max="3052" width="9.33203125" style="154" customWidth="1"/>
    <col min="3053" max="3295" width="9.109375" style="154"/>
    <col min="3296" max="3296" width="26.6640625" style="154" customWidth="1"/>
    <col min="3297" max="3308" width="9.33203125" style="154" customWidth="1"/>
    <col min="3309" max="3551" width="9.109375" style="154"/>
    <col min="3552" max="3552" width="26.6640625" style="154" customWidth="1"/>
    <col min="3553" max="3564" width="9.33203125" style="154" customWidth="1"/>
    <col min="3565" max="3807" width="9.109375" style="154"/>
    <col min="3808" max="3808" width="26.6640625" style="154" customWidth="1"/>
    <col min="3809" max="3820" width="9.33203125" style="154" customWidth="1"/>
    <col min="3821" max="4063" width="9.109375" style="154"/>
    <col min="4064" max="4064" width="26.6640625" style="154" customWidth="1"/>
    <col min="4065" max="4076" width="9.33203125" style="154" customWidth="1"/>
    <col min="4077" max="4319" width="9.109375" style="154"/>
    <col min="4320" max="4320" width="26.6640625" style="154" customWidth="1"/>
    <col min="4321" max="4332" width="9.33203125" style="154" customWidth="1"/>
    <col min="4333" max="4575" width="9.109375" style="154"/>
    <col min="4576" max="4576" width="26.6640625" style="154" customWidth="1"/>
    <col min="4577" max="4588" width="9.33203125" style="154" customWidth="1"/>
    <col min="4589" max="4831" width="9.109375" style="154"/>
    <col min="4832" max="4832" width="26.6640625" style="154" customWidth="1"/>
    <col min="4833" max="4844" width="9.33203125" style="154" customWidth="1"/>
    <col min="4845" max="5087" width="9.109375" style="154"/>
    <col min="5088" max="5088" width="26.6640625" style="154" customWidth="1"/>
    <col min="5089" max="5100" width="9.33203125" style="154" customWidth="1"/>
    <col min="5101" max="5343" width="9.109375" style="154"/>
    <col min="5344" max="5344" width="26.6640625" style="154" customWidth="1"/>
    <col min="5345" max="5356" width="9.33203125" style="154" customWidth="1"/>
    <col min="5357" max="5599" width="9.109375" style="154"/>
    <col min="5600" max="5600" width="26.6640625" style="154" customWidth="1"/>
    <col min="5601" max="5612" width="9.33203125" style="154" customWidth="1"/>
    <col min="5613" max="5855" width="9.109375" style="154"/>
    <col min="5856" max="5856" width="26.6640625" style="154" customWidth="1"/>
    <col min="5857" max="5868" width="9.33203125" style="154" customWidth="1"/>
    <col min="5869" max="6111" width="9.109375" style="154"/>
    <col min="6112" max="6112" width="26.6640625" style="154" customWidth="1"/>
    <col min="6113" max="6124" width="9.33203125" style="154" customWidth="1"/>
    <col min="6125" max="6367" width="9.109375" style="154"/>
    <col min="6368" max="6368" width="26.6640625" style="154" customWidth="1"/>
    <col min="6369" max="6380" width="9.33203125" style="154" customWidth="1"/>
    <col min="6381" max="6623" width="9.109375" style="154"/>
    <col min="6624" max="6624" width="26.6640625" style="154" customWidth="1"/>
    <col min="6625" max="6636" width="9.33203125" style="154" customWidth="1"/>
    <col min="6637" max="6879" width="9.109375" style="154"/>
    <col min="6880" max="6880" width="26.6640625" style="154" customWidth="1"/>
    <col min="6881" max="6892" width="9.33203125" style="154" customWidth="1"/>
    <col min="6893" max="7135" width="9.109375" style="154"/>
    <col min="7136" max="7136" width="26.6640625" style="154" customWidth="1"/>
    <col min="7137" max="7148" width="9.33203125" style="154" customWidth="1"/>
    <col min="7149" max="7391" width="9.109375" style="154"/>
    <col min="7392" max="7392" width="26.6640625" style="154" customWidth="1"/>
    <col min="7393" max="7404" width="9.33203125" style="154" customWidth="1"/>
    <col min="7405" max="7647" width="9.109375" style="154"/>
    <col min="7648" max="7648" width="26.6640625" style="154" customWidth="1"/>
    <col min="7649" max="7660" width="9.33203125" style="154" customWidth="1"/>
    <col min="7661" max="7903" width="9.109375" style="154"/>
    <col min="7904" max="7904" width="26.6640625" style="154" customWidth="1"/>
    <col min="7905" max="7916" width="9.33203125" style="154" customWidth="1"/>
    <col min="7917" max="8159" width="9.109375" style="154"/>
    <col min="8160" max="8160" width="26.6640625" style="154" customWidth="1"/>
    <col min="8161" max="8172" width="9.33203125" style="154" customWidth="1"/>
    <col min="8173" max="8415" width="9.109375" style="154"/>
    <col min="8416" max="8416" width="26.6640625" style="154" customWidth="1"/>
    <col min="8417" max="8428" width="9.33203125" style="154" customWidth="1"/>
    <col min="8429" max="8671" width="9.109375" style="154"/>
    <col min="8672" max="8672" width="26.6640625" style="154" customWidth="1"/>
    <col min="8673" max="8684" width="9.33203125" style="154" customWidth="1"/>
    <col min="8685" max="8927" width="9.109375" style="154"/>
    <col min="8928" max="8928" width="26.6640625" style="154" customWidth="1"/>
    <col min="8929" max="8940" width="9.33203125" style="154" customWidth="1"/>
    <col min="8941" max="9183" width="9.109375" style="154"/>
    <col min="9184" max="9184" width="26.6640625" style="154" customWidth="1"/>
    <col min="9185" max="9196" width="9.33203125" style="154" customWidth="1"/>
    <col min="9197" max="9439" width="9.109375" style="154"/>
    <col min="9440" max="9440" width="26.6640625" style="154" customWidth="1"/>
    <col min="9441" max="9452" width="9.33203125" style="154" customWidth="1"/>
    <col min="9453" max="9695" width="9.109375" style="154"/>
    <col min="9696" max="9696" width="26.6640625" style="154" customWidth="1"/>
    <col min="9697" max="9708" width="9.33203125" style="154" customWidth="1"/>
    <col min="9709" max="9951" width="9.109375" style="154"/>
    <col min="9952" max="9952" width="26.6640625" style="154" customWidth="1"/>
    <col min="9953" max="9964" width="9.33203125" style="154" customWidth="1"/>
    <col min="9965" max="10207" width="9.109375" style="154"/>
    <col min="10208" max="10208" width="26.6640625" style="154" customWidth="1"/>
    <col min="10209" max="10220" width="9.33203125" style="154" customWidth="1"/>
    <col min="10221" max="10463" width="9.109375" style="154"/>
    <col min="10464" max="10464" width="26.6640625" style="154" customWidth="1"/>
    <col min="10465" max="10476" width="9.33203125" style="154" customWidth="1"/>
    <col min="10477" max="10719" width="9.109375" style="154"/>
    <col min="10720" max="10720" width="26.6640625" style="154" customWidth="1"/>
    <col min="10721" max="10732" width="9.33203125" style="154" customWidth="1"/>
    <col min="10733" max="10975" width="9.109375" style="154"/>
    <col min="10976" max="10976" width="26.6640625" style="154" customWidth="1"/>
    <col min="10977" max="10988" width="9.33203125" style="154" customWidth="1"/>
    <col min="10989" max="11231" width="9.109375" style="154"/>
    <col min="11232" max="11232" width="26.6640625" style="154" customWidth="1"/>
    <col min="11233" max="11244" width="9.33203125" style="154" customWidth="1"/>
    <col min="11245" max="11487" width="9.109375" style="154"/>
    <col min="11488" max="11488" width="26.6640625" style="154" customWidth="1"/>
    <col min="11489" max="11500" width="9.33203125" style="154" customWidth="1"/>
    <col min="11501" max="11743" width="9.109375" style="154"/>
    <col min="11744" max="11744" width="26.6640625" style="154" customWidth="1"/>
    <col min="11745" max="11756" width="9.33203125" style="154" customWidth="1"/>
    <col min="11757" max="11999" width="9.109375" style="154"/>
    <col min="12000" max="12000" width="26.6640625" style="154" customWidth="1"/>
    <col min="12001" max="12012" width="9.33203125" style="154" customWidth="1"/>
    <col min="12013" max="12255" width="9.109375" style="154"/>
    <col min="12256" max="12256" width="26.6640625" style="154" customWidth="1"/>
    <col min="12257" max="12268" width="9.33203125" style="154" customWidth="1"/>
    <col min="12269" max="12511" width="9.109375" style="154"/>
    <col min="12512" max="12512" width="26.6640625" style="154" customWidth="1"/>
    <col min="12513" max="12524" width="9.33203125" style="154" customWidth="1"/>
    <col min="12525" max="12767" width="9.109375" style="154"/>
    <col min="12768" max="12768" width="26.6640625" style="154" customWidth="1"/>
    <col min="12769" max="12780" width="9.33203125" style="154" customWidth="1"/>
    <col min="12781" max="13023" width="9.109375" style="154"/>
    <col min="13024" max="13024" width="26.6640625" style="154" customWidth="1"/>
    <col min="13025" max="13036" width="9.33203125" style="154" customWidth="1"/>
    <col min="13037" max="13279" width="9.109375" style="154"/>
    <col min="13280" max="13280" width="26.6640625" style="154" customWidth="1"/>
    <col min="13281" max="13292" width="9.33203125" style="154" customWidth="1"/>
    <col min="13293" max="13535" width="9.109375" style="154"/>
    <col min="13536" max="13536" width="26.6640625" style="154" customWidth="1"/>
    <col min="13537" max="13548" width="9.33203125" style="154" customWidth="1"/>
    <col min="13549" max="13791" width="9.109375" style="154"/>
    <col min="13792" max="13792" width="26.6640625" style="154" customWidth="1"/>
    <col min="13793" max="13804" width="9.33203125" style="154" customWidth="1"/>
    <col min="13805" max="14047" width="9.109375" style="154"/>
    <col min="14048" max="14048" width="26.6640625" style="154" customWidth="1"/>
    <col min="14049" max="14060" width="9.33203125" style="154" customWidth="1"/>
    <col min="14061" max="14303" width="9.109375" style="154"/>
    <col min="14304" max="14304" width="26.6640625" style="154" customWidth="1"/>
    <col min="14305" max="14316" width="9.33203125" style="154" customWidth="1"/>
    <col min="14317" max="14559" width="9.109375" style="154"/>
    <col min="14560" max="14560" width="26.6640625" style="154" customWidth="1"/>
    <col min="14561" max="14572" width="9.33203125" style="154" customWidth="1"/>
    <col min="14573" max="14815" width="9.109375" style="154"/>
    <col min="14816" max="14816" width="26.6640625" style="154" customWidth="1"/>
    <col min="14817" max="14828" width="9.33203125" style="154" customWidth="1"/>
    <col min="14829" max="15071" width="9.109375" style="154"/>
    <col min="15072" max="15072" width="26.6640625" style="154" customWidth="1"/>
    <col min="15073" max="15084" width="9.33203125" style="154" customWidth="1"/>
    <col min="15085" max="15327" width="9.109375" style="154"/>
    <col min="15328" max="15328" width="26.6640625" style="154" customWidth="1"/>
    <col min="15329" max="15340" width="9.33203125" style="154" customWidth="1"/>
    <col min="15341" max="15583" width="9.109375" style="154"/>
    <col min="15584" max="15584" width="26.6640625" style="154" customWidth="1"/>
    <col min="15585" max="15596" width="9.33203125" style="154" customWidth="1"/>
    <col min="15597" max="15839" width="9.109375" style="154"/>
    <col min="15840" max="15840" width="26.6640625" style="154" customWidth="1"/>
    <col min="15841" max="15852" width="9.33203125" style="154" customWidth="1"/>
    <col min="15853" max="16095" width="9.109375" style="154"/>
    <col min="16096" max="16096" width="26.6640625" style="154" customWidth="1"/>
    <col min="16097" max="16108" width="9.33203125" style="154" customWidth="1"/>
    <col min="16109" max="16384" width="9.109375" style="154"/>
  </cols>
  <sheetData>
    <row r="1" spans="1:11" s="151" customFormat="1" ht="25.5" customHeight="1" x14ac:dyDescent="0.65">
      <c r="A1" s="691" t="s">
        <v>802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</row>
    <row r="2" spans="1:11" s="151" customFormat="1" ht="45.75" customHeight="1" x14ac:dyDescent="0.65">
      <c r="A2" s="727" t="s">
        <v>803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</row>
    <row r="3" spans="1:11" s="202" customFormat="1" ht="26.25" customHeight="1" thickBot="1" x14ac:dyDescent="0.8">
      <c r="A3" s="152" t="s">
        <v>657</v>
      </c>
      <c r="B3" s="344"/>
      <c r="C3" s="344"/>
      <c r="D3" s="344"/>
      <c r="E3" s="344"/>
      <c r="F3" s="344"/>
      <c r="G3" s="344"/>
      <c r="H3" s="344"/>
      <c r="I3" s="344"/>
      <c r="J3" s="344"/>
      <c r="K3" s="153" t="s">
        <v>658</v>
      </c>
    </row>
    <row r="4" spans="1:11" ht="17.25" customHeight="1" thickTop="1" x14ac:dyDescent="0.25">
      <c r="A4" s="728" t="s">
        <v>14</v>
      </c>
      <c r="B4" s="728" t="s">
        <v>6</v>
      </c>
      <c r="C4" s="728"/>
      <c r="D4" s="728"/>
      <c r="E4" s="728" t="s">
        <v>7</v>
      </c>
      <c r="F4" s="728"/>
      <c r="G4" s="728"/>
      <c r="H4" s="728" t="s">
        <v>236</v>
      </c>
      <c r="I4" s="728"/>
      <c r="J4" s="728"/>
      <c r="K4" s="730" t="s">
        <v>164</v>
      </c>
    </row>
    <row r="5" spans="1:11" ht="17.25" customHeight="1" x14ac:dyDescent="0.25">
      <c r="A5" s="691"/>
      <c r="B5" s="699" t="s">
        <v>448</v>
      </c>
      <c r="C5" s="699"/>
      <c r="D5" s="699"/>
      <c r="E5" s="691" t="s">
        <v>128</v>
      </c>
      <c r="F5" s="691"/>
      <c r="G5" s="691"/>
      <c r="H5" s="691" t="s">
        <v>129</v>
      </c>
      <c r="I5" s="691"/>
      <c r="J5" s="691"/>
      <c r="K5" s="731"/>
    </row>
    <row r="6" spans="1:11" ht="17.25" customHeight="1" x14ac:dyDescent="0.25">
      <c r="A6" s="691"/>
      <c r="B6" s="268" t="s">
        <v>237</v>
      </c>
      <c r="C6" s="268" t="s">
        <v>270</v>
      </c>
      <c r="D6" s="268" t="s">
        <v>239</v>
      </c>
      <c r="E6" s="268" t="s">
        <v>237</v>
      </c>
      <c r="F6" s="268" t="s">
        <v>270</v>
      </c>
      <c r="G6" s="268" t="s">
        <v>239</v>
      </c>
      <c r="H6" s="268" t="s">
        <v>237</v>
      </c>
      <c r="I6" s="268" t="s">
        <v>270</v>
      </c>
      <c r="J6" s="268" t="s">
        <v>239</v>
      </c>
      <c r="K6" s="731"/>
    </row>
    <row r="7" spans="1:11" ht="17.25" customHeight="1" thickBot="1" x14ac:dyDescent="0.3">
      <c r="A7" s="729"/>
      <c r="B7" s="312" t="s">
        <v>240</v>
      </c>
      <c r="C7" s="312" t="s">
        <v>241</v>
      </c>
      <c r="D7" s="312" t="s">
        <v>242</v>
      </c>
      <c r="E7" s="312" t="s">
        <v>240</v>
      </c>
      <c r="F7" s="312" t="s">
        <v>241</v>
      </c>
      <c r="G7" s="312" t="s">
        <v>242</v>
      </c>
      <c r="H7" s="312" t="s">
        <v>240</v>
      </c>
      <c r="I7" s="312" t="s">
        <v>241</v>
      </c>
      <c r="J7" s="312" t="s">
        <v>242</v>
      </c>
      <c r="K7" s="732"/>
    </row>
    <row r="8" spans="1:11" ht="21.75" customHeight="1" x14ac:dyDescent="0.25">
      <c r="A8" s="155" t="s">
        <v>9</v>
      </c>
      <c r="B8" s="155"/>
      <c r="C8" s="155"/>
      <c r="D8" s="155"/>
      <c r="E8" s="155"/>
      <c r="F8" s="155"/>
      <c r="G8" s="155"/>
      <c r="H8" s="155"/>
      <c r="I8" s="155"/>
      <c r="J8" s="155"/>
      <c r="K8" s="156" t="s">
        <v>165</v>
      </c>
    </row>
    <row r="9" spans="1:11" ht="21.75" customHeight="1" x14ac:dyDescent="0.3">
      <c r="A9" s="157" t="s">
        <v>22</v>
      </c>
      <c r="B9" s="27">
        <v>12</v>
      </c>
      <c r="C9" s="27">
        <v>7</v>
      </c>
      <c r="D9" s="27">
        <v>19</v>
      </c>
      <c r="E9" s="27">
        <v>0</v>
      </c>
      <c r="F9" s="27">
        <v>0</v>
      </c>
      <c r="G9" s="27">
        <v>0</v>
      </c>
      <c r="H9" s="27">
        <f>SUM(E9,B9)</f>
        <v>12</v>
      </c>
      <c r="I9" s="27">
        <f t="shared" ref="I9:J9" si="0">SUM(F9,C9)</f>
        <v>7</v>
      </c>
      <c r="J9" s="27">
        <f t="shared" si="0"/>
        <v>19</v>
      </c>
      <c r="K9" s="158" t="s">
        <v>151</v>
      </c>
    </row>
    <row r="10" spans="1:11" ht="21.75" customHeight="1" x14ac:dyDescent="0.3">
      <c r="A10" s="157" t="s">
        <v>24</v>
      </c>
      <c r="B10" s="27">
        <v>78</v>
      </c>
      <c r="C10" s="27">
        <v>8</v>
      </c>
      <c r="D10" s="27">
        <v>86</v>
      </c>
      <c r="E10" s="27">
        <v>0</v>
      </c>
      <c r="F10" s="27">
        <v>0</v>
      </c>
      <c r="G10" s="27">
        <v>0</v>
      </c>
      <c r="H10" s="27">
        <f t="shared" ref="H10:H13" si="1">SUM(E10,B10)</f>
        <v>78</v>
      </c>
      <c r="I10" s="27">
        <f t="shared" ref="I10:I13" si="2">SUM(F10,C10)</f>
        <v>8</v>
      </c>
      <c r="J10" s="27">
        <f t="shared" ref="J10:J13" si="3">SUM(G10,D10)</f>
        <v>86</v>
      </c>
      <c r="K10" s="159" t="s">
        <v>167</v>
      </c>
    </row>
    <row r="11" spans="1:11" ht="21.75" customHeight="1" x14ac:dyDescent="0.3">
      <c r="A11" s="157" t="s">
        <v>283</v>
      </c>
      <c r="B11" s="27">
        <v>15</v>
      </c>
      <c r="C11" s="27">
        <v>8</v>
      </c>
      <c r="D11" s="27">
        <v>23</v>
      </c>
      <c r="E11" s="27">
        <v>0</v>
      </c>
      <c r="F11" s="27">
        <v>0</v>
      </c>
      <c r="G11" s="27">
        <v>0</v>
      </c>
      <c r="H11" s="27">
        <f t="shared" si="1"/>
        <v>15</v>
      </c>
      <c r="I11" s="27">
        <f t="shared" si="2"/>
        <v>8</v>
      </c>
      <c r="J11" s="27">
        <f t="shared" si="3"/>
        <v>23</v>
      </c>
      <c r="K11" s="158" t="s">
        <v>158</v>
      </c>
    </row>
    <row r="12" spans="1:11" ht="21.75" customHeight="1" x14ac:dyDescent="0.3">
      <c r="A12" s="157" t="s">
        <v>284</v>
      </c>
      <c r="B12" s="27">
        <v>25</v>
      </c>
      <c r="C12" s="27">
        <v>45</v>
      </c>
      <c r="D12" s="27">
        <v>70</v>
      </c>
      <c r="E12" s="27">
        <v>0</v>
      </c>
      <c r="F12" s="27">
        <v>0</v>
      </c>
      <c r="G12" s="27">
        <v>0</v>
      </c>
      <c r="H12" s="27">
        <f t="shared" si="1"/>
        <v>25</v>
      </c>
      <c r="I12" s="27">
        <f t="shared" si="2"/>
        <v>45</v>
      </c>
      <c r="J12" s="27">
        <f t="shared" si="3"/>
        <v>70</v>
      </c>
      <c r="K12" s="159" t="s">
        <v>285</v>
      </c>
    </row>
    <row r="13" spans="1:11" ht="21.75" customHeight="1" x14ac:dyDescent="0.3">
      <c r="A13" s="157" t="s">
        <v>11</v>
      </c>
      <c r="B13" s="27">
        <f>SUM(B9:B12)</f>
        <v>130</v>
      </c>
      <c r="C13" s="27">
        <f t="shared" ref="C13:D13" si="4">SUM(C9:C12)</f>
        <v>68</v>
      </c>
      <c r="D13" s="27">
        <f t="shared" si="4"/>
        <v>198</v>
      </c>
      <c r="E13" s="27">
        <v>0</v>
      </c>
      <c r="F13" s="27">
        <v>0</v>
      </c>
      <c r="G13" s="27">
        <v>0</v>
      </c>
      <c r="H13" s="27">
        <f t="shared" si="1"/>
        <v>130</v>
      </c>
      <c r="I13" s="27">
        <f t="shared" si="2"/>
        <v>68</v>
      </c>
      <c r="J13" s="27">
        <f t="shared" si="3"/>
        <v>198</v>
      </c>
      <c r="K13" s="157" t="s">
        <v>162</v>
      </c>
    </row>
    <row r="14" spans="1:11" ht="21.75" customHeight="1" x14ac:dyDescent="0.25">
      <c r="A14" s="160" t="s">
        <v>12</v>
      </c>
      <c r="B14" s="160"/>
      <c r="C14" s="160"/>
      <c r="D14" s="160"/>
      <c r="E14" s="157"/>
      <c r="F14" s="157"/>
      <c r="G14" s="157"/>
      <c r="H14" s="157"/>
      <c r="I14" s="157"/>
      <c r="J14" s="157"/>
      <c r="K14" s="158" t="s">
        <v>165</v>
      </c>
    </row>
    <row r="15" spans="1:11" ht="21.75" customHeight="1" x14ac:dyDescent="0.25">
      <c r="A15" s="157" t="s">
        <v>24</v>
      </c>
      <c r="B15" s="157">
        <v>27</v>
      </c>
      <c r="C15" s="157">
        <v>6</v>
      </c>
      <c r="D15" s="157">
        <v>33</v>
      </c>
      <c r="E15" s="157">
        <v>0</v>
      </c>
      <c r="F15" s="157">
        <v>0</v>
      </c>
      <c r="G15" s="157">
        <v>0</v>
      </c>
      <c r="H15" s="157">
        <f>SUM(B15,E15)</f>
        <v>27</v>
      </c>
      <c r="I15" s="157">
        <f t="shared" ref="I15:J15" si="5">SUM(C15,F15)</f>
        <v>6</v>
      </c>
      <c r="J15" s="157">
        <f t="shared" si="5"/>
        <v>33</v>
      </c>
      <c r="K15" s="159" t="s">
        <v>287</v>
      </c>
    </row>
    <row r="16" spans="1:11" ht="21.75" customHeight="1" thickBot="1" x14ac:dyDescent="0.3">
      <c r="A16" s="43" t="s">
        <v>121</v>
      </c>
      <c r="B16" s="43">
        <f>SUM(B15)</f>
        <v>27</v>
      </c>
      <c r="C16" s="218">
        <f t="shared" ref="C16:J16" si="6">SUM(C15)</f>
        <v>6</v>
      </c>
      <c r="D16" s="218">
        <f t="shared" si="6"/>
        <v>33</v>
      </c>
      <c r="E16" s="218">
        <f t="shared" si="6"/>
        <v>0</v>
      </c>
      <c r="F16" s="218">
        <f t="shared" si="6"/>
        <v>0</v>
      </c>
      <c r="G16" s="218">
        <f t="shared" si="6"/>
        <v>0</v>
      </c>
      <c r="H16" s="218">
        <f t="shared" si="6"/>
        <v>27</v>
      </c>
      <c r="I16" s="218">
        <f t="shared" si="6"/>
        <v>6</v>
      </c>
      <c r="J16" s="218">
        <f t="shared" si="6"/>
        <v>33</v>
      </c>
      <c r="K16" s="161" t="s">
        <v>172</v>
      </c>
    </row>
    <row r="17" spans="1:11" ht="21.75" customHeight="1" thickBot="1" x14ac:dyDescent="0.3">
      <c r="A17" s="25" t="s">
        <v>78</v>
      </c>
      <c r="B17" s="40">
        <f>SUM(B13,B16)</f>
        <v>157</v>
      </c>
      <c r="C17" s="40">
        <f t="shared" ref="C17:J17" si="7">SUM(C13,C16)</f>
        <v>74</v>
      </c>
      <c r="D17" s="40">
        <f t="shared" si="7"/>
        <v>231</v>
      </c>
      <c r="E17" s="40">
        <f t="shared" si="7"/>
        <v>0</v>
      </c>
      <c r="F17" s="40">
        <f t="shared" si="7"/>
        <v>0</v>
      </c>
      <c r="G17" s="40">
        <f t="shared" si="7"/>
        <v>0</v>
      </c>
      <c r="H17" s="40">
        <f t="shared" si="7"/>
        <v>157</v>
      </c>
      <c r="I17" s="40">
        <f t="shared" si="7"/>
        <v>74</v>
      </c>
      <c r="J17" s="40">
        <f t="shared" si="7"/>
        <v>231</v>
      </c>
      <c r="K17" s="330" t="s">
        <v>526</v>
      </c>
    </row>
    <row r="18" spans="1:11" ht="17.25" customHeight="1" thickTop="1" x14ac:dyDescent="0.25">
      <c r="B18" s="162"/>
      <c r="C18" s="162"/>
      <c r="D18" s="162"/>
      <c r="E18" s="162"/>
      <c r="F18" s="162"/>
      <c r="G18" s="162"/>
      <c r="H18" s="162"/>
      <c r="I18" s="162"/>
      <c r="J18" s="162"/>
      <c r="K18" s="163"/>
    </row>
    <row r="19" spans="1:11" ht="17.25" customHeight="1" x14ac:dyDescent="0.25">
      <c r="B19" s="162"/>
      <c r="C19" s="162"/>
      <c r="D19" s="162"/>
      <c r="E19" s="162"/>
      <c r="F19" s="162"/>
      <c r="G19" s="162"/>
      <c r="H19" s="162"/>
      <c r="I19" s="162"/>
      <c r="J19" s="162"/>
    </row>
    <row r="20" spans="1:11" ht="17.25" customHeight="1" x14ac:dyDescent="0.25">
      <c r="B20" s="162"/>
      <c r="C20" s="162"/>
      <c r="D20" s="162"/>
      <c r="E20" s="162"/>
      <c r="F20" s="162"/>
      <c r="G20" s="162"/>
      <c r="H20" s="162"/>
      <c r="I20" s="162"/>
      <c r="J20" s="162"/>
    </row>
    <row r="21" spans="1:11" ht="17.25" customHeight="1" x14ac:dyDescent="0.25">
      <c r="B21" s="162"/>
      <c r="C21" s="162"/>
      <c r="D21" s="162"/>
      <c r="E21" s="162"/>
      <c r="F21" s="162"/>
      <c r="G21" s="162"/>
      <c r="H21" s="162"/>
      <c r="I21" s="162"/>
      <c r="J21" s="162"/>
    </row>
    <row r="22" spans="1:11" ht="17.25" customHeight="1" x14ac:dyDescent="0.25">
      <c r="B22" s="162"/>
      <c r="C22" s="162"/>
      <c r="D22" s="162"/>
      <c r="E22" s="162"/>
      <c r="F22" s="162"/>
      <c r="G22" s="162"/>
      <c r="H22" s="162"/>
      <c r="I22" s="162"/>
      <c r="J22" s="162"/>
    </row>
    <row r="23" spans="1:11" ht="17.25" customHeight="1" x14ac:dyDescent="0.25">
      <c r="B23" s="162"/>
      <c r="C23" s="162"/>
      <c r="D23" s="162"/>
      <c r="E23" s="162"/>
      <c r="F23" s="162"/>
      <c r="G23" s="162"/>
      <c r="H23" s="162"/>
      <c r="I23" s="162"/>
      <c r="J23" s="162"/>
    </row>
    <row r="24" spans="1:11" ht="14.25" customHeight="1" x14ac:dyDescent="0.25">
      <c r="B24" s="162"/>
      <c r="C24" s="162"/>
      <c r="D24" s="162"/>
      <c r="E24" s="162"/>
      <c r="F24" s="162"/>
      <c r="G24" s="162"/>
      <c r="H24" s="162"/>
      <c r="I24" s="162"/>
      <c r="J24" s="162"/>
    </row>
    <row r="25" spans="1:11" ht="17.25" customHeight="1" x14ac:dyDescent="0.25">
      <c r="B25" s="162"/>
      <c r="C25" s="162"/>
      <c r="D25" s="162"/>
      <c r="E25" s="162"/>
      <c r="F25" s="162"/>
      <c r="G25" s="162"/>
      <c r="H25" s="162"/>
      <c r="I25" s="162"/>
      <c r="J25" s="162"/>
    </row>
    <row r="26" spans="1:11" ht="17.25" customHeight="1" x14ac:dyDescent="0.25">
      <c r="B26" s="162"/>
      <c r="C26" s="162"/>
      <c r="D26" s="162"/>
      <c r="E26" s="162"/>
      <c r="F26" s="162"/>
      <c r="G26" s="162"/>
      <c r="H26" s="162"/>
      <c r="I26" s="162"/>
      <c r="J26" s="162"/>
    </row>
    <row r="27" spans="1:11" ht="17.25" customHeight="1" x14ac:dyDescent="0.25">
      <c r="B27" s="162"/>
      <c r="C27" s="162"/>
      <c r="D27" s="162"/>
      <c r="E27" s="162"/>
      <c r="F27" s="162"/>
      <c r="G27" s="162"/>
      <c r="H27" s="162"/>
      <c r="I27" s="162"/>
      <c r="J27" s="162"/>
    </row>
    <row r="28" spans="1:11" ht="17.25" customHeight="1" x14ac:dyDescent="0.25">
      <c r="B28" s="162"/>
      <c r="C28" s="162"/>
      <c r="D28" s="162"/>
      <c r="E28" s="162"/>
      <c r="F28" s="162"/>
      <c r="G28" s="162"/>
      <c r="H28" s="162"/>
      <c r="I28" s="162"/>
      <c r="J28" s="162"/>
    </row>
    <row r="29" spans="1:11" ht="17.25" customHeight="1" x14ac:dyDescent="0.25">
      <c r="B29" s="162"/>
      <c r="C29" s="162"/>
      <c r="D29" s="162"/>
      <c r="E29" s="162"/>
      <c r="F29" s="162"/>
      <c r="G29" s="162"/>
      <c r="H29" s="162"/>
      <c r="I29" s="162"/>
      <c r="J29" s="162"/>
    </row>
    <row r="30" spans="1:11" ht="17.25" customHeight="1" x14ac:dyDescent="0.25">
      <c r="B30" s="162"/>
      <c r="C30" s="162"/>
      <c r="D30" s="162"/>
      <c r="E30" s="162" t="s">
        <v>270</v>
      </c>
      <c r="F30" s="162"/>
      <c r="G30" s="162"/>
      <c r="H30" s="162"/>
      <c r="I30" s="162"/>
      <c r="J30" s="162"/>
    </row>
    <row r="31" spans="1:11" ht="17.25" customHeight="1" x14ac:dyDescent="0.25">
      <c r="B31" s="162"/>
      <c r="C31" s="162"/>
      <c r="D31" s="162"/>
      <c r="E31" s="162"/>
      <c r="F31" s="162"/>
      <c r="G31" s="162"/>
      <c r="H31" s="162"/>
      <c r="I31" s="162"/>
      <c r="J31" s="162"/>
    </row>
    <row r="32" spans="1:11" ht="17.25" customHeight="1" x14ac:dyDescent="0.25">
      <c r="B32" s="162"/>
      <c r="C32" s="162"/>
      <c r="D32" s="162"/>
      <c r="E32" s="162"/>
      <c r="F32" s="162"/>
      <c r="G32" s="162"/>
      <c r="H32" s="162"/>
      <c r="I32" s="162"/>
      <c r="J32" s="162"/>
    </row>
    <row r="33" spans="2:10" ht="17.25" customHeight="1" x14ac:dyDescent="0.25">
      <c r="B33" s="162"/>
      <c r="C33" s="162"/>
      <c r="D33" s="162"/>
      <c r="E33" s="162"/>
      <c r="F33" s="162"/>
      <c r="G33" s="162"/>
      <c r="H33" s="162"/>
      <c r="I33" s="162"/>
      <c r="J33" s="162"/>
    </row>
    <row r="34" spans="2:10" ht="17.25" customHeight="1" x14ac:dyDescent="0.25">
      <c r="B34" s="162"/>
      <c r="C34" s="162"/>
      <c r="D34" s="162"/>
      <c r="E34" s="162"/>
      <c r="F34" s="162"/>
      <c r="G34" s="162"/>
      <c r="H34" s="162"/>
      <c r="I34" s="162"/>
      <c r="J34" s="162"/>
    </row>
    <row r="35" spans="2:10" ht="17.25" customHeight="1" x14ac:dyDescent="0.25">
      <c r="B35" s="162"/>
      <c r="C35" s="162"/>
      <c r="D35" s="162"/>
      <c r="E35" s="162"/>
      <c r="F35" s="162"/>
      <c r="G35" s="162"/>
      <c r="H35" s="162"/>
      <c r="I35" s="162"/>
      <c r="J35" s="162"/>
    </row>
    <row r="36" spans="2:10" ht="17.25" customHeight="1" x14ac:dyDescent="0.25">
      <c r="B36" s="162"/>
      <c r="C36" s="162"/>
      <c r="D36" s="162"/>
      <c r="E36" s="162"/>
      <c r="F36" s="162"/>
      <c r="G36" s="162"/>
      <c r="H36" s="162"/>
      <c r="I36" s="162"/>
      <c r="J36" s="162"/>
    </row>
    <row r="37" spans="2:10" ht="17.25" customHeight="1" x14ac:dyDescent="0.25">
      <c r="B37" s="162"/>
      <c r="C37" s="162"/>
      <c r="D37" s="162"/>
      <c r="E37" s="162"/>
      <c r="F37" s="162"/>
      <c r="G37" s="162"/>
      <c r="H37" s="162"/>
      <c r="I37" s="162"/>
      <c r="J37" s="162"/>
    </row>
    <row r="38" spans="2:10" ht="17.25" customHeight="1" x14ac:dyDescent="0.25">
      <c r="B38" s="162"/>
      <c r="C38" s="162"/>
      <c r="D38" s="162"/>
      <c r="E38" s="162"/>
      <c r="F38" s="162"/>
      <c r="G38" s="162"/>
      <c r="H38" s="162"/>
      <c r="I38" s="162"/>
      <c r="J38" s="162"/>
    </row>
    <row r="39" spans="2:10" ht="17.25" customHeight="1" x14ac:dyDescent="0.25">
      <c r="B39" s="162"/>
      <c r="C39" s="162"/>
      <c r="D39" s="162"/>
      <c r="E39" s="162"/>
      <c r="F39" s="162"/>
      <c r="G39" s="162"/>
      <c r="H39" s="162"/>
      <c r="I39" s="162"/>
      <c r="J39" s="162"/>
    </row>
    <row r="40" spans="2:10" ht="17.25" customHeight="1" x14ac:dyDescent="0.25">
      <c r="B40" s="162"/>
      <c r="C40" s="162"/>
      <c r="D40" s="162"/>
      <c r="E40" s="162"/>
      <c r="F40" s="162"/>
      <c r="G40" s="162"/>
      <c r="H40" s="162"/>
      <c r="I40" s="162"/>
      <c r="J40" s="162"/>
    </row>
    <row r="41" spans="2:10" ht="17.25" customHeight="1" x14ac:dyDescent="0.25">
      <c r="B41" s="162"/>
      <c r="C41" s="162"/>
      <c r="D41" s="162"/>
      <c r="E41" s="162"/>
      <c r="F41" s="162"/>
      <c r="G41" s="162"/>
      <c r="H41" s="162"/>
      <c r="I41" s="162"/>
      <c r="J41" s="162"/>
    </row>
    <row r="42" spans="2:10" ht="17.25" customHeight="1" x14ac:dyDescent="0.25">
      <c r="B42" s="162"/>
      <c r="C42" s="162"/>
      <c r="D42" s="162"/>
      <c r="E42" s="162"/>
      <c r="F42" s="162"/>
      <c r="G42" s="162"/>
      <c r="H42" s="162"/>
      <c r="I42" s="162"/>
      <c r="J42" s="162"/>
    </row>
    <row r="43" spans="2:10" ht="17.25" customHeight="1" x14ac:dyDescent="0.25">
      <c r="B43" s="162"/>
      <c r="C43" s="162"/>
      <c r="D43" s="162"/>
      <c r="E43" s="162"/>
      <c r="F43" s="162"/>
      <c r="G43" s="162"/>
      <c r="H43" s="162"/>
      <c r="I43" s="162"/>
      <c r="J43" s="162"/>
    </row>
    <row r="44" spans="2:10" ht="17.25" customHeight="1" x14ac:dyDescent="0.25">
      <c r="B44" s="162"/>
      <c r="C44" s="162"/>
      <c r="D44" s="162"/>
      <c r="E44" s="162"/>
      <c r="F44" s="162"/>
      <c r="G44" s="162"/>
      <c r="H44" s="162"/>
      <c r="I44" s="162"/>
      <c r="J44" s="162"/>
    </row>
    <row r="45" spans="2:10" ht="17.25" customHeight="1" x14ac:dyDescent="0.25">
      <c r="B45" s="162"/>
      <c r="C45" s="162"/>
      <c r="D45" s="162"/>
      <c r="E45" s="162"/>
      <c r="F45" s="162"/>
      <c r="G45" s="162"/>
      <c r="H45" s="162"/>
      <c r="I45" s="162"/>
      <c r="J45" s="162"/>
    </row>
    <row r="46" spans="2:10" ht="17.25" customHeight="1" x14ac:dyDescent="0.25">
      <c r="B46" s="162"/>
      <c r="C46" s="162"/>
      <c r="D46" s="162"/>
      <c r="E46" s="162"/>
      <c r="F46" s="162"/>
      <c r="G46" s="162"/>
      <c r="H46" s="162"/>
      <c r="I46" s="162"/>
      <c r="J46" s="162"/>
    </row>
    <row r="47" spans="2:10" ht="17.25" customHeight="1" x14ac:dyDescent="0.25">
      <c r="B47" s="162"/>
      <c r="C47" s="162"/>
      <c r="D47" s="162"/>
      <c r="E47" s="162"/>
      <c r="F47" s="162"/>
      <c r="G47" s="162"/>
      <c r="H47" s="162"/>
      <c r="I47" s="162"/>
      <c r="J47" s="162"/>
    </row>
    <row r="48" spans="2:10" ht="17.25" customHeight="1" x14ac:dyDescent="0.25">
      <c r="B48" s="162"/>
      <c r="C48" s="162"/>
      <c r="D48" s="162"/>
      <c r="E48" s="162"/>
      <c r="F48" s="162"/>
      <c r="G48" s="162"/>
      <c r="H48" s="162"/>
      <c r="I48" s="162"/>
      <c r="J48" s="162"/>
    </row>
    <row r="49" spans="2:10" ht="17.25" customHeight="1" x14ac:dyDescent="0.25">
      <c r="B49" s="162"/>
      <c r="C49" s="162"/>
      <c r="D49" s="162"/>
      <c r="E49" s="162"/>
      <c r="F49" s="162"/>
      <c r="G49" s="162"/>
      <c r="H49" s="162"/>
      <c r="I49" s="162"/>
      <c r="J49" s="162"/>
    </row>
    <row r="50" spans="2:10" ht="17.25" customHeight="1" x14ac:dyDescent="0.25">
      <c r="B50" s="162"/>
      <c r="C50" s="162"/>
      <c r="D50" s="162"/>
      <c r="E50" s="162"/>
      <c r="F50" s="162"/>
      <c r="G50" s="162"/>
      <c r="H50" s="162"/>
      <c r="I50" s="162"/>
      <c r="J50" s="162"/>
    </row>
    <row r="51" spans="2:10" ht="17.25" customHeight="1" x14ac:dyDescent="0.25">
      <c r="B51" s="162"/>
      <c r="C51" s="162"/>
      <c r="D51" s="162"/>
      <c r="E51" s="162"/>
      <c r="F51" s="162"/>
      <c r="G51" s="162"/>
      <c r="H51" s="162"/>
      <c r="I51" s="162"/>
      <c r="J51" s="162"/>
    </row>
    <row r="52" spans="2:10" ht="17.25" customHeight="1" x14ac:dyDescent="0.25">
      <c r="B52" s="162"/>
      <c r="C52" s="162"/>
      <c r="D52" s="162"/>
      <c r="E52" s="162"/>
      <c r="F52" s="162"/>
      <c r="G52" s="162"/>
      <c r="H52" s="162"/>
      <c r="I52" s="162"/>
      <c r="J52" s="162"/>
    </row>
    <row r="53" spans="2:10" ht="17.25" customHeight="1" x14ac:dyDescent="0.25">
      <c r="B53" s="162"/>
      <c r="C53" s="162"/>
      <c r="D53" s="162"/>
      <c r="E53" s="162"/>
      <c r="F53" s="162"/>
      <c r="G53" s="162"/>
      <c r="H53" s="162"/>
      <c r="I53" s="162"/>
      <c r="J53" s="162"/>
    </row>
    <row r="54" spans="2:10" ht="17.25" customHeight="1" x14ac:dyDescent="0.25">
      <c r="B54" s="162"/>
      <c r="C54" s="162"/>
      <c r="D54" s="162"/>
      <c r="E54" s="162"/>
      <c r="F54" s="162"/>
      <c r="G54" s="162"/>
      <c r="H54" s="162"/>
      <c r="I54" s="162"/>
      <c r="J54" s="162"/>
    </row>
    <row r="55" spans="2:10" ht="17.25" customHeight="1" x14ac:dyDescent="0.25">
      <c r="B55" s="162"/>
      <c r="C55" s="162"/>
      <c r="D55" s="162"/>
      <c r="E55" s="162"/>
      <c r="F55" s="162"/>
      <c r="G55" s="162"/>
      <c r="H55" s="162"/>
      <c r="I55" s="162"/>
      <c r="J55" s="162"/>
    </row>
    <row r="56" spans="2:10" ht="17.25" customHeight="1" x14ac:dyDescent="0.25">
      <c r="B56" s="162"/>
      <c r="C56" s="162"/>
      <c r="D56" s="162"/>
      <c r="E56" s="162"/>
      <c r="F56" s="162"/>
      <c r="G56" s="162"/>
      <c r="H56" s="162"/>
      <c r="I56" s="162"/>
      <c r="J56" s="162"/>
    </row>
    <row r="57" spans="2:10" ht="17.25" customHeight="1" x14ac:dyDescent="0.25">
      <c r="B57" s="162"/>
      <c r="C57" s="162"/>
      <c r="D57" s="162"/>
      <c r="E57" s="162"/>
      <c r="F57" s="162"/>
      <c r="G57" s="162"/>
      <c r="H57" s="162"/>
      <c r="I57" s="162"/>
      <c r="J57" s="162"/>
    </row>
    <row r="58" spans="2:10" ht="17.25" customHeight="1" x14ac:dyDescent="0.25">
      <c r="B58" s="162"/>
      <c r="C58" s="162"/>
      <c r="D58" s="162"/>
      <c r="E58" s="162"/>
      <c r="F58" s="162"/>
      <c r="G58" s="162"/>
      <c r="H58" s="162"/>
      <c r="I58" s="162"/>
      <c r="J58" s="162"/>
    </row>
    <row r="59" spans="2:10" ht="17.25" customHeight="1" x14ac:dyDescent="0.25">
      <c r="B59" s="162"/>
      <c r="C59" s="162"/>
      <c r="D59" s="162"/>
      <c r="E59" s="162"/>
      <c r="F59" s="162"/>
      <c r="G59" s="162"/>
      <c r="H59" s="162"/>
      <c r="I59" s="162"/>
      <c r="J59" s="162"/>
    </row>
    <row r="60" spans="2:10" ht="17.25" customHeight="1" x14ac:dyDescent="0.25">
      <c r="B60" s="162"/>
      <c r="C60" s="162"/>
      <c r="D60" s="162"/>
      <c r="E60" s="162"/>
      <c r="F60" s="162"/>
      <c r="G60" s="162"/>
      <c r="H60" s="162"/>
      <c r="I60" s="162"/>
      <c r="J60" s="162"/>
    </row>
    <row r="61" spans="2:10" ht="17.25" customHeight="1" x14ac:dyDescent="0.25">
      <c r="B61" s="162"/>
      <c r="C61" s="162"/>
      <c r="D61" s="162"/>
      <c r="E61" s="162"/>
      <c r="F61" s="162"/>
      <c r="G61" s="162"/>
      <c r="H61" s="162"/>
      <c r="I61" s="162"/>
      <c r="J61" s="162"/>
    </row>
    <row r="62" spans="2:10" ht="17.25" customHeight="1" x14ac:dyDescent="0.25">
      <c r="B62" s="162"/>
      <c r="C62" s="162"/>
      <c r="D62" s="162"/>
      <c r="E62" s="162"/>
      <c r="F62" s="162"/>
      <c r="G62" s="162"/>
      <c r="H62" s="162"/>
      <c r="I62" s="162"/>
      <c r="J62" s="162"/>
    </row>
    <row r="63" spans="2:10" ht="17.25" customHeight="1" x14ac:dyDescent="0.25">
      <c r="B63" s="162"/>
      <c r="C63" s="162"/>
      <c r="D63" s="162"/>
      <c r="E63" s="162"/>
      <c r="F63" s="162"/>
      <c r="G63" s="162"/>
      <c r="H63" s="162"/>
      <c r="I63" s="162"/>
      <c r="J63" s="162"/>
    </row>
    <row r="64" spans="2:10" ht="17.25" customHeight="1" x14ac:dyDescent="0.25">
      <c r="B64" s="162"/>
      <c r="C64" s="162"/>
      <c r="D64" s="162"/>
      <c r="E64" s="162"/>
      <c r="F64" s="162"/>
      <c r="G64" s="162"/>
      <c r="H64" s="162"/>
      <c r="I64" s="162"/>
      <c r="J64" s="162"/>
    </row>
    <row r="65" spans="2:10" ht="17.25" customHeight="1" x14ac:dyDescent="0.25">
      <c r="B65" s="162"/>
      <c r="C65" s="162"/>
      <c r="D65" s="162"/>
      <c r="E65" s="162"/>
      <c r="F65" s="162"/>
      <c r="G65" s="162"/>
      <c r="H65" s="162"/>
      <c r="I65" s="162"/>
      <c r="J65" s="162"/>
    </row>
    <row r="66" spans="2:10" ht="17.25" customHeight="1" x14ac:dyDescent="0.25">
      <c r="B66" s="162"/>
      <c r="C66" s="162"/>
      <c r="D66" s="162"/>
      <c r="E66" s="162"/>
      <c r="F66" s="162"/>
      <c r="G66" s="162"/>
      <c r="H66" s="162"/>
      <c r="I66" s="162"/>
      <c r="J66" s="162"/>
    </row>
    <row r="67" spans="2:10" ht="17.25" customHeight="1" x14ac:dyDescent="0.25">
      <c r="B67" s="162"/>
      <c r="C67" s="162"/>
      <c r="D67" s="162"/>
      <c r="E67" s="162"/>
      <c r="F67" s="162"/>
      <c r="G67" s="162"/>
      <c r="H67" s="162"/>
      <c r="I67" s="162"/>
      <c r="J67" s="162"/>
    </row>
    <row r="68" spans="2:10" ht="17.25" customHeight="1" x14ac:dyDescent="0.25">
      <c r="B68" s="162"/>
      <c r="C68" s="162"/>
      <c r="D68" s="162"/>
      <c r="E68" s="162"/>
      <c r="F68" s="162"/>
      <c r="G68" s="162"/>
      <c r="H68" s="162"/>
      <c r="I68" s="162"/>
      <c r="J68" s="162"/>
    </row>
    <row r="69" spans="2:10" ht="17.25" customHeight="1" x14ac:dyDescent="0.25">
      <c r="B69" s="162"/>
      <c r="C69" s="162"/>
      <c r="D69" s="162"/>
      <c r="E69" s="162"/>
      <c r="F69" s="162"/>
      <c r="G69" s="162"/>
      <c r="H69" s="162"/>
      <c r="I69" s="162"/>
      <c r="J69" s="162"/>
    </row>
    <row r="70" spans="2:10" ht="17.25" customHeight="1" x14ac:dyDescent="0.25">
      <c r="B70" s="162"/>
      <c r="C70" s="162"/>
      <c r="D70" s="162"/>
      <c r="E70" s="162"/>
      <c r="F70" s="162"/>
      <c r="G70" s="162"/>
      <c r="H70" s="162"/>
      <c r="I70" s="162"/>
      <c r="J70" s="162"/>
    </row>
    <row r="71" spans="2:10" ht="17.25" customHeight="1" x14ac:dyDescent="0.25">
      <c r="B71" s="162"/>
      <c r="C71" s="162"/>
      <c r="D71" s="162"/>
      <c r="E71" s="162"/>
      <c r="F71" s="162"/>
      <c r="G71" s="162"/>
      <c r="H71" s="162"/>
      <c r="I71" s="162"/>
      <c r="J71" s="162"/>
    </row>
    <row r="72" spans="2:10" ht="17.25" customHeight="1" x14ac:dyDescent="0.25">
      <c r="B72" s="162"/>
      <c r="C72" s="162"/>
      <c r="D72" s="162"/>
      <c r="E72" s="162"/>
      <c r="F72" s="162"/>
      <c r="G72" s="162"/>
      <c r="H72" s="162"/>
      <c r="I72" s="162"/>
      <c r="J72" s="162"/>
    </row>
    <row r="73" spans="2:10" ht="17.25" customHeight="1" x14ac:dyDescent="0.25">
      <c r="B73" s="162"/>
      <c r="C73" s="162"/>
      <c r="D73" s="162"/>
      <c r="E73" s="162"/>
      <c r="F73" s="162"/>
      <c r="G73" s="162"/>
      <c r="H73" s="162"/>
      <c r="I73" s="162"/>
      <c r="J73" s="162"/>
    </row>
    <row r="74" spans="2:10" ht="17.25" customHeight="1" x14ac:dyDescent="0.25">
      <c r="B74" s="162"/>
      <c r="C74" s="162"/>
      <c r="D74" s="162"/>
      <c r="E74" s="162"/>
      <c r="F74" s="162"/>
      <c r="G74" s="162"/>
      <c r="H74" s="162"/>
      <c r="I74" s="162"/>
      <c r="J74" s="162"/>
    </row>
    <row r="75" spans="2:10" ht="17.25" customHeight="1" x14ac:dyDescent="0.25">
      <c r="B75" s="162"/>
      <c r="C75" s="162"/>
      <c r="D75" s="162"/>
      <c r="E75" s="162"/>
      <c r="F75" s="162"/>
      <c r="G75" s="162"/>
      <c r="H75" s="162"/>
      <c r="I75" s="162"/>
      <c r="J75" s="162"/>
    </row>
    <row r="76" spans="2:10" ht="17.25" customHeight="1" x14ac:dyDescent="0.25">
      <c r="B76" s="162"/>
      <c r="C76" s="162"/>
      <c r="D76" s="162"/>
      <c r="E76" s="162"/>
      <c r="F76" s="162"/>
      <c r="G76" s="162"/>
      <c r="H76" s="162"/>
      <c r="I76" s="162"/>
      <c r="J76" s="162"/>
    </row>
    <row r="77" spans="2:10" ht="17.25" customHeight="1" x14ac:dyDescent="0.25">
      <c r="B77" s="162"/>
      <c r="C77" s="162"/>
      <c r="D77" s="162"/>
      <c r="E77" s="162"/>
      <c r="F77" s="162"/>
      <c r="G77" s="162"/>
      <c r="H77" s="162"/>
      <c r="I77" s="162"/>
      <c r="J77" s="162"/>
    </row>
    <row r="78" spans="2:10" ht="17.25" customHeight="1" x14ac:dyDescent="0.25">
      <c r="B78" s="162"/>
      <c r="C78" s="162"/>
      <c r="D78" s="162"/>
      <c r="E78" s="162"/>
      <c r="F78" s="162"/>
      <c r="G78" s="162"/>
      <c r="H78" s="162"/>
      <c r="I78" s="162"/>
      <c r="J78" s="162"/>
    </row>
    <row r="79" spans="2:10" ht="17.25" customHeight="1" x14ac:dyDescent="0.25">
      <c r="B79" s="162"/>
      <c r="C79" s="162"/>
      <c r="D79" s="162"/>
      <c r="E79" s="162"/>
      <c r="F79" s="162"/>
      <c r="G79" s="162"/>
      <c r="H79" s="162"/>
      <c r="I79" s="162"/>
      <c r="J79" s="162"/>
    </row>
    <row r="80" spans="2:10" ht="17.25" customHeight="1" x14ac:dyDescent="0.25">
      <c r="B80" s="162"/>
      <c r="C80" s="162"/>
      <c r="D80" s="162"/>
      <c r="E80" s="162"/>
      <c r="F80" s="162"/>
      <c r="G80" s="162"/>
      <c r="H80" s="162"/>
      <c r="I80" s="162"/>
      <c r="J80" s="162"/>
    </row>
    <row r="81" spans="2:10" ht="17.25" customHeight="1" x14ac:dyDescent="0.25">
      <c r="B81" s="162"/>
      <c r="C81" s="162"/>
      <c r="D81" s="162"/>
      <c r="E81" s="162"/>
      <c r="F81" s="162"/>
      <c r="G81" s="162"/>
      <c r="H81" s="162"/>
      <c r="I81" s="162"/>
      <c r="J81" s="162"/>
    </row>
    <row r="82" spans="2:10" ht="17.25" customHeight="1" x14ac:dyDescent="0.25">
      <c r="B82" s="162"/>
      <c r="C82" s="162"/>
      <c r="D82" s="162"/>
      <c r="E82" s="162"/>
      <c r="F82" s="162"/>
      <c r="G82" s="162"/>
      <c r="H82" s="162"/>
      <c r="I82" s="162"/>
      <c r="J82" s="162"/>
    </row>
    <row r="83" spans="2:10" ht="17.25" customHeight="1" x14ac:dyDescent="0.25">
      <c r="B83" s="162"/>
      <c r="C83" s="162"/>
      <c r="D83" s="162"/>
      <c r="E83" s="162"/>
      <c r="F83" s="162"/>
      <c r="G83" s="162"/>
      <c r="H83" s="162"/>
      <c r="I83" s="162"/>
      <c r="J83" s="162"/>
    </row>
    <row r="84" spans="2:10" ht="17.25" customHeight="1" x14ac:dyDescent="0.25">
      <c r="B84" s="162"/>
      <c r="C84" s="162"/>
      <c r="D84" s="162"/>
      <c r="E84" s="162"/>
      <c r="F84" s="162"/>
      <c r="G84" s="162"/>
      <c r="H84" s="162"/>
      <c r="I84" s="162"/>
      <c r="J84" s="162"/>
    </row>
    <row r="85" spans="2:10" ht="17.25" customHeight="1" x14ac:dyDescent="0.25">
      <c r="B85" s="162"/>
      <c r="C85" s="162"/>
      <c r="D85" s="162"/>
      <c r="E85" s="162"/>
      <c r="F85" s="162"/>
      <c r="G85" s="162"/>
      <c r="H85" s="162"/>
      <c r="I85" s="162"/>
      <c r="J85" s="162"/>
    </row>
    <row r="86" spans="2:10" ht="17.25" customHeight="1" x14ac:dyDescent="0.25">
      <c r="B86" s="162"/>
      <c r="C86" s="162"/>
      <c r="D86" s="162"/>
      <c r="E86" s="162"/>
      <c r="F86" s="162"/>
      <c r="G86" s="162"/>
      <c r="H86" s="162"/>
      <c r="I86" s="162"/>
      <c r="J86" s="162"/>
    </row>
    <row r="87" spans="2:10" ht="17.25" customHeight="1" x14ac:dyDescent="0.25">
      <c r="B87" s="162"/>
      <c r="C87" s="162"/>
      <c r="D87" s="162"/>
      <c r="E87" s="162"/>
      <c r="F87" s="162"/>
      <c r="G87" s="162"/>
      <c r="H87" s="162"/>
      <c r="I87" s="162"/>
      <c r="J87" s="162"/>
    </row>
    <row r="88" spans="2:10" ht="17.25" customHeight="1" x14ac:dyDescent="0.25">
      <c r="B88" s="162"/>
      <c r="C88" s="162"/>
      <c r="D88" s="162"/>
      <c r="E88" s="162"/>
      <c r="F88" s="162"/>
      <c r="G88" s="162"/>
      <c r="H88" s="162"/>
      <c r="I88" s="162"/>
      <c r="J88" s="162"/>
    </row>
    <row r="89" spans="2:10" ht="17.25" customHeight="1" x14ac:dyDescent="0.25">
      <c r="B89" s="162"/>
      <c r="C89" s="162"/>
      <c r="D89" s="162"/>
      <c r="E89" s="162"/>
      <c r="F89" s="162"/>
      <c r="G89" s="162"/>
      <c r="H89" s="162"/>
      <c r="I89" s="162"/>
      <c r="J89" s="162"/>
    </row>
    <row r="90" spans="2:10" ht="17.25" customHeight="1" x14ac:dyDescent="0.25">
      <c r="B90" s="162"/>
      <c r="C90" s="162"/>
      <c r="D90" s="162"/>
      <c r="E90" s="162"/>
      <c r="F90" s="162"/>
      <c r="G90" s="162"/>
      <c r="H90" s="162"/>
      <c r="I90" s="162"/>
      <c r="J90" s="162"/>
    </row>
    <row r="91" spans="2:10" ht="17.25" customHeight="1" x14ac:dyDescent="0.25">
      <c r="B91" s="162"/>
      <c r="C91" s="162"/>
      <c r="D91" s="162"/>
      <c r="E91" s="162"/>
      <c r="F91" s="162"/>
      <c r="G91" s="162"/>
      <c r="H91" s="162"/>
      <c r="I91" s="162"/>
      <c r="J91" s="162"/>
    </row>
    <row r="92" spans="2:10" ht="17.25" customHeight="1" x14ac:dyDescent="0.25">
      <c r="B92" s="162"/>
      <c r="C92" s="162"/>
      <c r="D92" s="162"/>
      <c r="E92" s="162"/>
      <c r="F92" s="162"/>
      <c r="G92" s="162"/>
      <c r="H92" s="162"/>
      <c r="I92" s="162"/>
      <c r="J92" s="162"/>
    </row>
    <row r="93" spans="2:10" ht="17.25" customHeight="1" x14ac:dyDescent="0.25">
      <c r="B93" s="162"/>
      <c r="C93" s="162"/>
      <c r="D93" s="162"/>
      <c r="E93" s="162"/>
      <c r="F93" s="162"/>
      <c r="G93" s="162"/>
      <c r="H93" s="162"/>
      <c r="I93" s="162"/>
      <c r="J93" s="162"/>
    </row>
    <row r="94" spans="2:10" ht="17.25" customHeight="1" x14ac:dyDescent="0.25">
      <c r="B94" s="162"/>
      <c r="C94" s="162"/>
      <c r="D94" s="162"/>
      <c r="E94" s="162"/>
      <c r="F94" s="162"/>
      <c r="G94" s="162"/>
      <c r="H94" s="162"/>
      <c r="I94" s="162"/>
      <c r="J94" s="162"/>
    </row>
    <row r="95" spans="2:10" ht="17.25" customHeight="1" x14ac:dyDescent="0.25">
      <c r="B95" s="162"/>
      <c r="C95" s="162"/>
      <c r="D95" s="162"/>
      <c r="E95" s="162"/>
      <c r="F95" s="162"/>
      <c r="G95" s="162"/>
      <c r="H95" s="162"/>
      <c r="I95" s="162"/>
      <c r="J95" s="162"/>
    </row>
    <row r="96" spans="2:10" ht="17.25" customHeight="1" x14ac:dyDescent="0.25">
      <c r="B96" s="162"/>
      <c r="C96" s="162"/>
      <c r="D96" s="162"/>
      <c r="E96" s="162"/>
      <c r="F96" s="162"/>
      <c r="G96" s="162"/>
      <c r="H96" s="162"/>
      <c r="I96" s="162"/>
      <c r="J96" s="162"/>
    </row>
    <row r="97" spans="2:10" ht="17.25" customHeight="1" x14ac:dyDescent="0.25">
      <c r="B97" s="162"/>
      <c r="C97" s="162"/>
      <c r="D97" s="162"/>
      <c r="E97" s="162"/>
      <c r="F97" s="162"/>
      <c r="G97" s="162"/>
      <c r="H97" s="162"/>
      <c r="I97" s="162"/>
      <c r="J97" s="162"/>
    </row>
    <row r="98" spans="2:10" ht="17.25" customHeight="1" x14ac:dyDescent="0.25">
      <c r="B98" s="162"/>
      <c r="C98" s="162"/>
      <c r="D98" s="162"/>
      <c r="E98" s="162"/>
      <c r="F98" s="162"/>
      <c r="G98" s="162"/>
      <c r="H98" s="162"/>
      <c r="I98" s="162"/>
      <c r="J98" s="162"/>
    </row>
    <row r="99" spans="2:10" ht="17.25" customHeight="1" x14ac:dyDescent="0.25">
      <c r="B99" s="162"/>
      <c r="C99" s="162"/>
      <c r="D99" s="162"/>
      <c r="E99" s="162"/>
      <c r="F99" s="162"/>
      <c r="G99" s="162"/>
      <c r="H99" s="162"/>
      <c r="I99" s="162"/>
      <c r="J99" s="162"/>
    </row>
    <row r="100" spans="2:10" ht="17.25" customHeight="1" x14ac:dyDescent="0.25">
      <c r="B100" s="162"/>
      <c r="C100" s="162"/>
      <c r="D100" s="162"/>
      <c r="E100" s="162"/>
      <c r="F100" s="162"/>
      <c r="G100" s="162"/>
      <c r="H100" s="162"/>
      <c r="I100" s="162"/>
      <c r="J100" s="162"/>
    </row>
    <row r="101" spans="2:10" ht="17.25" customHeight="1" x14ac:dyDescent="0.25">
      <c r="B101" s="162"/>
      <c r="C101" s="162"/>
      <c r="D101" s="162"/>
      <c r="E101" s="162"/>
      <c r="F101" s="162"/>
      <c r="G101" s="162"/>
      <c r="H101" s="162"/>
      <c r="I101" s="162"/>
      <c r="J101" s="162"/>
    </row>
    <row r="102" spans="2:10" ht="17.25" customHeight="1" x14ac:dyDescent="0.25">
      <c r="B102" s="162"/>
      <c r="C102" s="162"/>
      <c r="D102" s="162"/>
      <c r="E102" s="162"/>
      <c r="F102" s="162"/>
      <c r="G102" s="162"/>
      <c r="H102" s="162"/>
      <c r="I102" s="162"/>
      <c r="J102" s="162"/>
    </row>
    <row r="103" spans="2:10" ht="17.25" customHeight="1" x14ac:dyDescent="0.25">
      <c r="B103" s="162"/>
      <c r="C103" s="162"/>
      <c r="D103" s="162"/>
      <c r="E103" s="162"/>
      <c r="F103" s="162"/>
      <c r="G103" s="162"/>
      <c r="H103" s="162"/>
      <c r="I103" s="162"/>
      <c r="J103" s="162"/>
    </row>
    <row r="104" spans="2:10" ht="17.25" customHeight="1" x14ac:dyDescent="0.25">
      <c r="B104" s="162"/>
      <c r="C104" s="162"/>
      <c r="D104" s="162"/>
      <c r="E104" s="162"/>
      <c r="F104" s="162"/>
      <c r="G104" s="162"/>
      <c r="H104" s="162"/>
      <c r="I104" s="162"/>
      <c r="J104" s="162"/>
    </row>
    <row r="105" spans="2:10" ht="17.25" customHeight="1" x14ac:dyDescent="0.25">
      <c r="B105" s="162"/>
      <c r="C105" s="162"/>
      <c r="D105" s="162"/>
      <c r="E105" s="162"/>
      <c r="F105" s="162"/>
      <c r="G105" s="162"/>
      <c r="H105" s="162"/>
      <c r="I105" s="162"/>
      <c r="J105" s="162"/>
    </row>
    <row r="106" spans="2:10" ht="17.25" customHeight="1" x14ac:dyDescent="0.25">
      <c r="B106" s="162"/>
      <c r="C106" s="162"/>
      <c r="D106" s="162"/>
      <c r="E106" s="162"/>
      <c r="F106" s="162"/>
      <c r="G106" s="162"/>
      <c r="H106" s="162"/>
      <c r="I106" s="162"/>
      <c r="J106" s="162"/>
    </row>
    <row r="107" spans="2:10" ht="17.25" customHeight="1" x14ac:dyDescent="0.25"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2:10" ht="17.25" customHeight="1" x14ac:dyDescent="0.25">
      <c r="B108" s="162"/>
      <c r="C108" s="162"/>
      <c r="D108" s="162"/>
      <c r="E108" s="162"/>
      <c r="F108" s="162"/>
      <c r="G108" s="162"/>
      <c r="H108" s="162"/>
      <c r="I108" s="162"/>
      <c r="J108" s="162"/>
    </row>
    <row r="109" spans="2:10" ht="17.25" customHeight="1" x14ac:dyDescent="0.25">
      <c r="B109" s="162"/>
      <c r="C109" s="162"/>
      <c r="D109" s="162"/>
      <c r="E109" s="162"/>
      <c r="F109" s="162"/>
      <c r="G109" s="162"/>
      <c r="H109" s="162"/>
      <c r="I109" s="162"/>
      <c r="J109" s="162"/>
    </row>
    <row r="110" spans="2:10" ht="17.25" customHeight="1" x14ac:dyDescent="0.25">
      <c r="B110" s="162"/>
      <c r="C110" s="162"/>
      <c r="D110" s="162"/>
      <c r="E110" s="162"/>
      <c r="F110" s="162"/>
      <c r="G110" s="162"/>
      <c r="H110" s="162"/>
      <c r="I110" s="162"/>
      <c r="J110" s="162"/>
    </row>
    <row r="111" spans="2:10" ht="17.25" customHeight="1" x14ac:dyDescent="0.25">
      <c r="B111" s="162"/>
      <c r="C111" s="162"/>
      <c r="D111" s="162"/>
      <c r="E111" s="162"/>
      <c r="F111" s="162"/>
      <c r="G111" s="162"/>
      <c r="H111" s="162"/>
      <c r="I111" s="162"/>
      <c r="J111" s="162"/>
    </row>
    <row r="112" spans="2:10" ht="17.25" customHeight="1" x14ac:dyDescent="0.25">
      <c r="B112" s="162"/>
      <c r="C112" s="162"/>
      <c r="D112" s="162"/>
      <c r="E112" s="162"/>
      <c r="F112" s="162"/>
      <c r="G112" s="162"/>
      <c r="H112" s="162"/>
      <c r="I112" s="162"/>
      <c r="J112" s="162"/>
    </row>
    <row r="113" spans="2:10" ht="17.25" customHeight="1" x14ac:dyDescent="0.25">
      <c r="B113" s="162"/>
      <c r="C113" s="162"/>
      <c r="D113" s="162"/>
      <c r="E113" s="162"/>
      <c r="F113" s="162"/>
      <c r="G113" s="162"/>
      <c r="H113" s="162"/>
      <c r="I113" s="162"/>
      <c r="J113" s="162"/>
    </row>
    <row r="114" spans="2:10" ht="17.25" customHeight="1" x14ac:dyDescent="0.25">
      <c r="B114" s="162"/>
      <c r="C114" s="162"/>
      <c r="D114" s="162"/>
      <c r="E114" s="162"/>
      <c r="F114" s="162"/>
      <c r="G114" s="162"/>
      <c r="H114" s="162"/>
      <c r="I114" s="162"/>
      <c r="J114" s="162"/>
    </row>
    <row r="115" spans="2:10" ht="17.25" customHeight="1" x14ac:dyDescent="0.25">
      <c r="B115" s="162"/>
      <c r="C115" s="162"/>
      <c r="D115" s="162"/>
      <c r="E115" s="162"/>
      <c r="F115" s="162"/>
      <c r="G115" s="162"/>
      <c r="H115" s="162"/>
      <c r="I115" s="162"/>
      <c r="J115" s="162"/>
    </row>
    <row r="116" spans="2:10" ht="17.25" customHeight="1" x14ac:dyDescent="0.25">
      <c r="B116" s="162"/>
      <c r="C116" s="162"/>
      <c r="D116" s="162"/>
      <c r="E116" s="162"/>
      <c r="F116" s="162"/>
      <c r="G116" s="162"/>
      <c r="H116" s="162"/>
      <c r="I116" s="162"/>
      <c r="J116" s="162"/>
    </row>
    <row r="117" spans="2:10" ht="17.25" customHeight="1" x14ac:dyDescent="0.25">
      <c r="B117" s="162"/>
      <c r="C117" s="162"/>
      <c r="D117" s="162"/>
      <c r="E117" s="162"/>
      <c r="F117" s="162"/>
      <c r="G117" s="162"/>
      <c r="H117" s="162"/>
      <c r="I117" s="162"/>
      <c r="J117" s="162"/>
    </row>
    <row r="118" spans="2:10" ht="17.25" customHeight="1" x14ac:dyDescent="0.25">
      <c r="B118" s="162"/>
      <c r="C118" s="162"/>
      <c r="D118" s="162"/>
      <c r="E118" s="162"/>
      <c r="F118" s="162"/>
      <c r="G118" s="162"/>
      <c r="H118" s="162"/>
      <c r="I118" s="162"/>
      <c r="J118" s="162"/>
    </row>
    <row r="119" spans="2:10" ht="17.25" customHeight="1" x14ac:dyDescent="0.25">
      <c r="B119" s="162"/>
      <c r="C119" s="162"/>
      <c r="D119" s="162"/>
      <c r="E119" s="162"/>
      <c r="F119" s="162"/>
      <c r="G119" s="162"/>
      <c r="H119" s="162"/>
      <c r="I119" s="162"/>
      <c r="J119" s="162"/>
    </row>
    <row r="120" spans="2:10" ht="17.25" customHeight="1" x14ac:dyDescent="0.25">
      <c r="B120" s="162"/>
      <c r="C120" s="162"/>
      <c r="D120" s="162"/>
      <c r="E120" s="162"/>
      <c r="F120" s="162"/>
      <c r="G120" s="162"/>
      <c r="H120" s="162"/>
      <c r="I120" s="162"/>
      <c r="J120" s="162"/>
    </row>
    <row r="121" spans="2:10" ht="17.25" customHeight="1" x14ac:dyDescent="0.25">
      <c r="B121" s="162"/>
      <c r="C121" s="162"/>
      <c r="D121" s="162"/>
      <c r="E121" s="162"/>
      <c r="F121" s="162"/>
      <c r="G121" s="162"/>
      <c r="H121" s="162"/>
      <c r="I121" s="162"/>
      <c r="J121" s="162"/>
    </row>
    <row r="122" spans="2:10" ht="17.25" customHeight="1" x14ac:dyDescent="0.25">
      <c r="B122" s="162"/>
      <c r="C122" s="162"/>
      <c r="D122" s="162"/>
      <c r="E122" s="162"/>
      <c r="F122" s="162"/>
      <c r="G122" s="162"/>
      <c r="H122" s="162"/>
      <c r="I122" s="162"/>
      <c r="J122" s="162"/>
    </row>
    <row r="123" spans="2:10" ht="17.25" customHeight="1" x14ac:dyDescent="0.25">
      <c r="B123" s="162"/>
      <c r="C123" s="162"/>
      <c r="D123" s="162"/>
      <c r="E123" s="162"/>
      <c r="F123" s="162"/>
      <c r="G123" s="162"/>
      <c r="H123" s="162"/>
      <c r="I123" s="162"/>
      <c r="J123" s="162"/>
    </row>
    <row r="124" spans="2:10" ht="17.25" customHeight="1" x14ac:dyDescent="0.25">
      <c r="B124" s="162"/>
      <c r="C124" s="162"/>
      <c r="D124" s="162"/>
      <c r="E124" s="162"/>
      <c r="F124" s="162"/>
      <c r="G124" s="162"/>
      <c r="H124" s="162"/>
      <c r="I124" s="162"/>
      <c r="J124" s="162"/>
    </row>
    <row r="125" spans="2:10" ht="17.25" customHeight="1" x14ac:dyDescent="0.25">
      <c r="B125" s="162"/>
      <c r="C125" s="162"/>
      <c r="D125" s="162"/>
      <c r="E125" s="162"/>
      <c r="F125" s="162"/>
      <c r="G125" s="162"/>
      <c r="H125" s="162"/>
      <c r="I125" s="162"/>
      <c r="J125" s="162"/>
    </row>
    <row r="126" spans="2:10" ht="17.25" customHeight="1" x14ac:dyDescent="0.25">
      <c r="B126" s="162"/>
      <c r="C126" s="162"/>
      <c r="D126" s="162"/>
      <c r="E126" s="162"/>
      <c r="F126" s="162"/>
      <c r="G126" s="162"/>
      <c r="H126" s="162"/>
      <c r="I126" s="162"/>
      <c r="J126" s="162"/>
    </row>
    <row r="127" spans="2:10" ht="17.25" customHeight="1" x14ac:dyDescent="0.25">
      <c r="B127" s="162"/>
      <c r="C127" s="162"/>
      <c r="D127" s="162"/>
      <c r="E127" s="162"/>
      <c r="F127" s="162"/>
      <c r="G127" s="162"/>
      <c r="H127" s="162"/>
      <c r="I127" s="162"/>
      <c r="J127" s="162"/>
    </row>
    <row r="128" spans="2:10" ht="17.25" customHeight="1" x14ac:dyDescent="0.25">
      <c r="B128" s="162"/>
      <c r="C128" s="162"/>
      <c r="D128" s="162"/>
      <c r="E128" s="162"/>
      <c r="F128" s="162"/>
      <c r="G128" s="162"/>
      <c r="H128" s="162"/>
      <c r="I128" s="162"/>
      <c r="J128" s="162"/>
    </row>
    <row r="129" spans="2:10" ht="17.25" customHeight="1" x14ac:dyDescent="0.25">
      <c r="B129" s="162"/>
      <c r="C129" s="162"/>
      <c r="D129" s="162"/>
      <c r="E129" s="162"/>
      <c r="F129" s="162"/>
      <c r="G129" s="162"/>
      <c r="H129" s="162"/>
      <c r="I129" s="162"/>
      <c r="J129" s="162"/>
    </row>
    <row r="130" spans="2:10" ht="17.25" customHeight="1" x14ac:dyDescent="0.25">
      <c r="B130" s="162"/>
      <c r="C130" s="162"/>
      <c r="D130" s="162"/>
      <c r="E130" s="162"/>
      <c r="F130" s="162"/>
      <c r="G130" s="162"/>
      <c r="H130" s="162"/>
      <c r="I130" s="162"/>
      <c r="J130" s="162"/>
    </row>
    <row r="131" spans="2:10" ht="17.25" customHeight="1" x14ac:dyDescent="0.25">
      <c r="B131" s="162"/>
      <c r="C131" s="162"/>
      <c r="D131" s="162"/>
      <c r="E131" s="162"/>
      <c r="F131" s="162"/>
      <c r="G131" s="162"/>
      <c r="H131" s="162"/>
      <c r="I131" s="162"/>
      <c r="J131" s="162"/>
    </row>
    <row r="132" spans="2:10" ht="17.25" customHeight="1" x14ac:dyDescent="0.25">
      <c r="B132" s="162"/>
      <c r="C132" s="162"/>
      <c r="D132" s="162"/>
      <c r="E132" s="162"/>
      <c r="F132" s="162"/>
      <c r="G132" s="162"/>
      <c r="H132" s="162"/>
      <c r="I132" s="162"/>
      <c r="J132" s="162"/>
    </row>
    <row r="133" spans="2:10" ht="17.25" customHeight="1" x14ac:dyDescent="0.25">
      <c r="B133" s="162"/>
      <c r="C133" s="162"/>
      <c r="D133" s="162"/>
      <c r="E133" s="162"/>
      <c r="F133" s="162"/>
      <c r="G133" s="162"/>
      <c r="H133" s="162"/>
      <c r="I133" s="162"/>
      <c r="J133" s="162"/>
    </row>
    <row r="134" spans="2:10" ht="17.25" customHeight="1" x14ac:dyDescent="0.25">
      <c r="B134" s="162"/>
      <c r="C134" s="162"/>
      <c r="D134" s="162"/>
      <c r="E134" s="162"/>
      <c r="F134" s="162"/>
      <c r="G134" s="162"/>
      <c r="H134" s="162"/>
      <c r="I134" s="162"/>
      <c r="J134" s="162"/>
    </row>
    <row r="135" spans="2:10" ht="17.25" customHeight="1" x14ac:dyDescent="0.25">
      <c r="B135" s="162"/>
      <c r="C135" s="162"/>
      <c r="D135" s="162"/>
      <c r="E135" s="162"/>
      <c r="F135" s="162"/>
      <c r="G135" s="162"/>
      <c r="H135" s="162"/>
      <c r="I135" s="162"/>
      <c r="J135" s="162"/>
    </row>
    <row r="136" spans="2:10" ht="17.25" customHeight="1" x14ac:dyDescent="0.25">
      <c r="B136" s="162"/>
      <c r="C136" s="162"/>
      <c r="D136" s="162"/>
      <c r="E136" s="162"/>
      <c r="F136" s="162"/>
      <c r="G136" s="162"/>
      <c r="H136" s="162"/>
      <c r="I136" s="162"/>
      <c r="J136" s="162"/>
    </row>
    <row r="137" spans="2:10" ht="17.25" customHeight="1" x14ac:dyDescent="0.25">
      <c r="B137" s="162"/>
      <c r="C137" s="162"/>
      <c r="D137" s="162"/>
      <c r="E137" s="162"/>
      <c r="F137" s="162"/>
      <c r="G137" s="162"/>
      <c r="H137" s="162"/>
      <c r="I137" s="162"/>
      <c r="J137" s="162"/>
    </row>
    <row r="138" spans="2:10" ht="17.25" customHeight="1" x14ac:dyDescent="0.25">
      <c r="B138" s="162"/>
      <c r="C138" s="162"/>
      <c r="D138" s="162"/>
      <c r="E138" s="162"/>
      <c r="F138" s="162"/>
      <c r="G138" s="162"/>
      <c r="H138" s="162"/>
      <c r="I138" s="162"/>
      <c r="J138" s="162"/>
    </row>
    <row r="139" spans="2:10" ht="17.25" customHeight="1" x14ac:dyDescent="0.25"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2:10" ht="17.25" customHeight="1" x14ac:dyDescent="0.25"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2:10" ht="17.25" customHeight="1" x14ac:dyDescent="0.25"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2:10" ht="17.25" customHeight="1" x14ac:dyDescent="0.25">
      <c r="B142" s="162"/>
      <c r="C142" s="162"/>
      <c r="D142" s="162"/>
      <c r="E142" s="162"/>
      <c r="F142" s="162"/>
      <c r="G142" s="162"/>
      <c r="H142" s="162"/>
      <c r="I142" s="162"/>
      <c r="J142" s="162"/>
    </row>
    <row r="143" spans="2:10" ht="17.25" customHeight="1" x14ac:dyDescent="0.25">
      <c r="B143" s="162"/>
      <c r="C143" s="162"/>
      <c r="D143" s="162"/>
      <c r="E143" s="162"/>
      <c r="F143" s="162"/>
      <c r="G143" s="162"/>
      <c r="H143" s="162"/>
      <c r="I143" s="162"/>
      <c r="J143" s="162"/>
    </row>
    <row r="144" spans="2:10" ht="17.25" customHeight="1" x14ac:dyDescent="0.25">
      <c r="B144" s="162"/>
      <c r="C144" s="162"/>
      <c r="D144" s="162"/>
      <c r="E144" s="162"/>
      <c r="F144" s="162"/>
      <c r="G144" s="162"/>
      <c r="H144" s="162"/>
      <c r="I144" s="162"/>
      <c r="J144" s="162"/>
    </row>
    <row r="145" spans="2:10" ht="17.25" customHeight="1" x14ac:dyDescent="0.25">
      <c r="B145" s="162"/>
      <c r="C145" s="162"/>
      <c r="D145" s="162"/>
      <c r="E145" s="162"/>
      <c r="F145" s="162"/>
      <c r="G145" s="162"/>
      <c r="H145" s="162"/>
      <c r="I145" s="162"/>
      <c r="J145" s="162"/>
    </row>
    <row r="146" spans="2:10" ht="17.25" customHeight="1" x14ac:dyDescent="0.25">
      <c r="B146" s="162"/>
      <c r="C146" s="162"/>
      <c r="D146" s="162"/>
      <c r="E146" s="162"/>
      <c r="F146" s="162"/>
      <c r="G146" s="162"/>
      <c r="H146" s="162"/>
      <c r="I146" s="162"/>
      <c r="J146" s="162"/>
    </row>
    <row r="147" spans="2:10" ht="17.25" customHeight="1" x14ac:dyDescent="0.25">
      <c r="B147" s="162"/>
      <c r="C147" s="162"/>
      <c r="D147" s="162"/>
      <c r="E147" s="162"/>
      <c r="F147" s="162"/>
      <c r="G147" s="162"/>
      <c r="H147" s="162"/>
      <c r="I147" s="162"/>
      <c r="J147" s="162"/>
    </row>
    <row r="148" spans="2:10" ht="17.25" customHeight="1" x14ac:dyDescent="0.25">
      <c r="B148" s="162"/>
      <c r="C148" s="162"/>
      <c r="D148" s="162"/>
      <c r="E148" s="162"/>
      <c r="F148" s="162"/>
      <c r="G148" s="162"/>
      <c r="H148" s="162"/>
      <c r="I148" s="162"/>
      <c r="J148" s="162"/>
    </row>
    <row r="149" spans="2:10" ht="17.25" customHeight="1" x14ac:dyDescent="0.25">
      <c r="B149" s="162"/>
      <c r="C149" s="162"/>
      <c r="D149" s="162"/>
      <c r="E149" s="162"/>
      <c r="F149" s="162"/>
      <c r="G149" s="162"/>
      <c r="H149" s="162"/>
      <c r="I149" s="162"/>
      <c r="J149" s="162"/>
    </row>
    <row r="150" spans="2:10" ht="17.25" customHeight="1" x14ac:dyDescent="0.25">
      <c r="B150" s="162"/>
      <c r="C150" s="162"/>
      <c r="D150" s="162"/>
      <c r="E150" s="162"/>
      <c r="F150" s="162"/>
      <c r="G150" s="162"/>
      <c r="H150" s="162"/>
      <c r="I150" s="162"/>
      <c r="J150" s="162"/>
    </row>
    <row r="151" spans="2:10" ht="17.25" customHeight="1" x14ac:dyDescent="0.25">
      <c r="B151" s="162"/>
      <c r="C151" s="162"/>
      <c r="D151" s="162"/>
      <c r="E151" s="162"/>
      <c r="F151" s="162"/>
      <c r="G151" s="162"/>
      <c r="H151" s="162"/>
      <c r="I151" s="162"/>
      <c r="J151" s="162"/>
    </row>
    <row r="152" spans="2:10" ht="17.25" customHeight="1" x14ac:dyDescent="0.25">
      <c r="B152" s="162"/>
      <c r="C152" s="162"/>
      <c r="D152" s="162"/>
      <c r="E152" s="162"/>
      <c r="F152" s="162"/>
      <c r="G152" s="162"/>
      <c r="H152" s="162"/>
      <c r="I152" s="162"/>
      <c r="J152" s="162"/>
    </row>
    <row r="153" spans="2:10" ht="17.25" customHeight="1" x14ac:dyDescent="0.25">
      <c r="B153" s="162"/>
      <c r="C153" s="162"/>
      <c r="D153" s="162"/>
      <c r="E153" s="162"/>
      <c r="F153" s="162"/>
      <c r="G153" s="162"/>
      <c r="H153" s="162"/>
      <c r="I153" s="162"/>
      <c r="J153" s="162"/>
    </row>
    <row r="154" spans="2:10" ht="17.25" customHeight="1" x14ac:dyDescent="0.25">
      <c r="B154" s="162"/>
      <c r="C154" s="162"/>
      <c r="D154" s="162"/>
      <c r="E154" s="162"/>
      <c r="F154" s="162"/>
      <c r="G154" s="162"/>
      <c r="H154" s="162"/>
      <c r="I154" s="162"/>
      <c r="J154" s="162"/>
    </row>
    <row r="155" spans="2:10" ht="17.25" customHeight="1" x14ac:dyDescent="0.25">
      <c r="B155" s="162"/>
      <c r="C155" s="162"/>
      <c r="D155" s="162"/>
      <c r="E155" s="162"/>
      <c r="F155" s="162"/>
      <c r="G155" s="162"/>
      <c r="H155" s="162"/>
      <c r="I155" s="162"/>
      <c r="J155" s="162"/>
    </row>
    <row r="156" spans="2:10" ht="17.25" customHeight="1" x14ac:dyDescent="0.25">
      <c r="B156" s="162"/>
      <c r="C156" s="162"/>
      <c r="D156" s="162"/>
      <c r="E156" s="162"/>
      <c r="F156" s="162"/>
      <c r="G156" s="162"/>
      <c r="H156" s="162"/>
      <c r="I156" s="162"/>
      <c r="J156" s="162"/>
    </row>
    <row r="157" spans="2:10" ht="17.25" customHeight="1" x14ac:dyDescent="0.25">
      <c r="B157" s="162"/>
      <c r="C157" s="162"/>
      <c r="D157" s="162"/>
      <c r="E157" s="162"/>
      <c r="F157" s="162"/>
      <c r="G157" s="162"/>
      <c r="H157" s="162"/>
      <c r="I157" s="162"/>
      <c r="J157" s="162"/>
    </row>
    <row r="158" spans="2:10" ht="17.25" customHeight="1" x14ac:dyDescent="0.25">
      <c r="B158" s="162"/>
      <c r="C158" s="162"/>
      <c r="D158" s="162"/>
      <c r="E158" s="162"/>
      <c r="F158" s="162"/>
      <c r="G158" s="162"/>
      <c r="H158" s="162"/>
      <c r="I158" s="162"/>
      <c r="J158" s="162"/>
    </row>
    <row r="159" spans="2:10" ht="17.25" customHeight="1" x14ac:dyDescent="0.25">
      <c r="B159" s="162"/>
      <c r="C159" s="162"/>
      <c r="D159" s="162"/>
      <c r="E159" s="162"/>
      <c r="F159" s="162"/>
      <c r="G159" s="162"/>
      <c r="H159" s="162"/>
      <c r="I159" s="162"/>
      <c r="J159" s="162"/>
    </row>
    <row r="160" spans="2:10" ht="17.25" customHeight="1" x14ac:dyDescent="0.25">
      <c r="B160" s="162"/>
      <c r="C160" s="162"/>
      <c r="D160" s="162"/>
      <c r="E160" s="162"/>
      <c r="F160" s="162"/>
      <c r="G160" s="162"/>
      <c r="H160" s="162"/>
      <c r="I160" s="162"/>
      <c r="J160" s="162"/>
    </row>
    <row r="161" spans="2:10" ht="17.25" customHeight="1" x14ac:dyDescent="0.25">
      <c r="B161" s="162"/>
      <c r="C161" s="162"/>
      <c r="D161" s="162"/>
      <c r="E161" s="162"/>
      <c r="F161" s="162"/>
      <c r="G161" s="162"/>
      <c r="H161" s="162"/>
      <c r="I161" s="162"/>
      <c r="J161" s="162"/>
    </row>
    <row r="162" spans="2:10" ht="17.25" customHeight="1" x14ac:dyDescent="0.25">
      <c r="B162" s="162"/>
      <c r="C162" s="162"/>
      <c r="D162" s="162"/>
      <c r="E162" s="162"/>
      <c r="F162" s="162"/>
      <c r="G162" s="162"/>
      <c r="H162" s="162"/>
      <c r="I162" s="162"/>
      <c r="J162" s="162"/>
    </row>
    <row r="163" spans="2:10" ht="17.25" customHeight="1" x14ac:dyDescent="0.25">
      <c r="B163" s="162"/>
      <c r="C163" s="162"/>
      <c r="D163" s="162"/>
      <c r="E163" s="162"/>
      <c r="F163" s="162"/>
      <c r="G163" s="162"/>
      <c r="H163" s="162"/>
      <c r="I163" s="162"/>
      <c r="J163" s="162"/>
    </row>
    <row r="164" spans="2:10" ht="17.25" customHeight="1" x14ac:dyDescent="0.25">
      <c r="B164" s="162"/>
      <c r="C164" s="162"/>
      <c r="D164" s="162"/>
      <c r="E164" s="162"/>
      <c r="F164" s="162"/>
      <c r="G164" s="162"/>
      <c r="H164" s="162"/>
      <c r="I164" s="162"/>
      <c r="J164" s="162"/>
    </row>
    <row r="165" spans="2:10" ht="17.25" customHeight="1" x14ac:dyDescent="0.25">
      <c r="B165" s="162"/>
      <c r="C165" s="162"/>
      <c r="D165" s="162"/>
      <c r="E165" s="162"/>
      <c r="F165" s="162"/>
      <c r="G165" s="162"/>
      <c r="H165" s="162"/>
      <c r="I165" s="162"/>
      <c r="J165" s="162"/>
    </row>
    <row r="166" spans="2:10" ht="17.25" customHeight="1" x14ac:dyDescent="0.25">
      <c r="B166" s="162"/>
      <c r="C166" s="162"/>
      <c r="D166" s="162"/>
      <c r="E166" s="162"/>
      <c r="F166" s="162"/>
      <c r="G166" s="162"/>
      <c r="H166" s="162"/>
      <c r="I166" s="162"/>
      <c r="J166" s="162"/>
    </row>
    <row r="167" spans="2:10" ht="17.25" customHeight="1" x14ac:dyDescent="0.25">
      <c r="B167" s="162"/>
      <c r="C167" s="162"/>
      <c r="D167" s="162"/>
      <c r="E167" s="162"/>
      <c r="F167" s="162"/>
      <c r="G167" s="162"/>
      <c r="H167" s="162"/>
      <c r="I167" s="162"/>
      <c r="J167" s="162"/>
    </row>
    <row r="168" spans="2:10" ht="17.25" customHeight="1" x14ac:dyDescent="0.25">
      <c r="B168" s="162"/>
      <c r="C168" s="162"/>
      <c r="D168" s="162"/>
      <c r="E168" s="162"/>
      <c r="F168" s="162"/>
      <c r="G168" s="162"/>
      <c r="H168" s="162"/>
      <c r="I168" s="162"/>
      <c r="J168" s="162"/>
    </row>
    <row r="169" spans="2:10" ht="17.25" customHeight="1" x14ac:dyDescent="0.25">
      <c r="B169" s="162"/>
      <c r="C169" s="162"/>
      <c r="D169" s="162"/>
      <c r="E169" s="162"/>
      <c r="F169" s="162"/>
      <c r="G169" s="162"/>
      <c r="H169" s="162"/>
      <c r="I169" s="162"/>
      <c r="J169" s="162"/>
    </row>
    <row r="170" spans="2:10" ht="17.25" customHeight="1" x14ac:dyDescent="0.25">
      <c r="B170" s="162"/>
      <c r="C170" s="162"/>
      <c r="D170" s="162"/>
      <c r="E170" s="162"/>
      <c r="F170" s="162"/>
      <c r="G170" s="162"/>
      <c r="H170" s="162"/>
      <c r="I170" s="162"/>
      <c r="J170" s="162"/>
    </row>
    <row r="171" spans="2:10" ht="17.25" customHeight="1" x14ac:dyDescent="0.25">
      <c r="B171" s="162"/>
      <c r="C171" s="162"/>
      <c r="D171" s="162"/>
      <c r="E171" s="162"/>
      <c r="F171" s="162"/>
      <c r="G171" s="162"/>
      <c r="H171" s="162"/>
      <c r="I171" s="162"/>
      <c r="J171" s="162"/>
    </row>
    <row r="172" spans="2:10" ht="17.25" customHeight="1" x14ac:dyDescent="0.25">
      <c r="B172" s="162"/>
      <c r="C172" s="162"/>
      <c r="D172" s="162"/>
      <c r="E172" s="162"/>
      <c r="F172" s="162"/>
      <c r="G172" s="162"/>
      <c r="H172" s="162"/>
      <c r="I172" s="162"/>
      <c r="J172" s="162"/>
    </row>
    <row r="173" spans="2:10" ht="17.25" customHeight="1" x14ac:dyDescent="0.25">
      <c r="B173" s="162"/>
      <c r="C173" s="162"/>
      <c r="D173" s="162"/>
      <c r="E173" s="162"/>
      <c r="F173" s="162"/>
      <c r="G173" s="162"/>
      <c r="H173" s="162"/>
      <c r="I173" s="162"/>
      <c r="J173" s="162"/>
    </row>
    <row r="174" spans="2:10" ht="17.25" customHeight="1" x14ac:dyDescent="0.25">
      <c r="B174" s="162"/>
      <c r="C174" s="162"/>
      <c r="D174" s="162"/>
      <c r="E174" s="162"/>
      <c r="F174" s="162"/>
      <c r="G174" s="162"/>
      <c r="H174" s="162"/>
      <c r="I174" s="162"/>
      <c r="J174" s="162"/>
    </row>
    <row r="175" spans="2:10" ht="17.25" customHeight="1" x14ac:dyDescent="0.25">
      <c r="B175" s="162"/>
      <c r="C175" s="162"/>
      <c r="D175" s="162"/>
      <c r="E175" s="162"/>
      <c r="F175" s="162"/>
      <c r="G175" s="162"/>
      <c r="H175" s="162"/>
      <c r="I175" s="162"/>
      <c r="J175" s="162"/>
    </row>
    <row r="176" spans="2:10" ht="17.25" customHeight="1" x14ac:dyDescent="0.25">
      <c r="B176" s="162"/>
      <c r="C176" s="162"/>
      <c r="D176" s="162"/>
      <c r="E176" s="162"/>
      <c r="F176" s="162"/>
      <c r="G176" s="162"/>
      <c r="H176" s="162"/>
      <c r="I176" s="162"/>
      <c r="J176" s="162"/>
    </row>
    <row r="177" spans="2:10" ht="17.25" customHeight="1" x14ac:dyDescent="0.25">
      <c r="B177" s="162"/>
      <c r="C177" s="162"/>
      <c r="D177" s="162"/>
      <c r="E177" s="162"/>
      <c r="F177" s="162"/>
      <c r="G177" s="162"/>
      <c r="H177" s="162"/>
      <c r="I177" s="162"/>
      <c r="J177" s="162"/>
    </row>
    <row r="178" spans="2:10" ht="17.25" customHeight="1" x14ac:dyDescent="0.25">
      <c r="B178" s="162"/>
      <c r="C178" s="162"/>
      <c r="D178" s="162"/>
      <c r="E178" s="162"/>
      <c r="F178" s="162"/>
      <c r="G178" s="162"/>
      <c r="H178" s="162"/>
      <c r="I178" s="162"/>
      <c r="J178" s="162"/>
    </row>
    <row r="179" spans="2:10" ht="17.25" customHeight="1" x14ac:dyDescent="0.25">
      <c r="B179" s="162"/>
      <c r="C179" s="162"/>
      <c r="D179" s="162"/>
      <c r="E179" s="162"/>
      <c r="F179" s="162"/>
      <c r="G179" s="162"/>
      <c r="H179" s="162"/>
      <c r="I179" s="162"/>
      <c r="J179" s="162"/>
    </row>
    <row r="180" spans="2:10" ht="17.25" customHeight="1" x14ac:dyDescent="0.25">
      <c r="B180" s="162"/>
      <c r="C180" s="162"/>
      <c r="D180" s="162"/>
      <c r="E180" s="162"/>
      <c r="F180" s="162"/>
      <c r="G180" s="162"/>
      <c r="H180" s="162"/>
      <c r="I180" s="162"/>
      <c r="J180" s="162"/>
    </row>
    <row r="181" spans="2:10" ht="17.25" customHeight="1" x14ac:dyDescent="0.25">
      <c r="B181" s="162"/>
      <c r="C181" s="162"/>
      <c r="D181" s="162"/>
      <c r="E181" s="162"/>
      <c r="F181" s="162"/>
      <c r="G181" s="162"/>
      <c r="H181" s="162"/>
      <c r="I181" s="162"/>
      <c r="J181" s="162"/>
    </row>
    <row r="182" spans="2:10" ht="17.25" customHeight="1" x14ac:dyDescent="0.25">
      <c r="B182" s="162"/>
      <c r="C182" s="162"/>
      <c r="D182" s="162"/>
      <c r="E182" s="162"/>
      <c r="F182" s="162"/>
      <c r="G182" s="162"/>
      <c r="H182" s="162"/>
      <c r="I182" s="162"/>
      <c r="J182" s="162"/>
    </row>
    <row r="183" spans="2:10" ht="17.25" customHeight="1" x14ac:dyDescent="0.25">
      <c r="B183" s="162"/>
      <c r="C183" s="162"/>
      <c r="D183" s="162"/>
      <c r="E183" s="162"/>
      <c r="F183" s="162"/>
      <c r="G183" s="162"/>
      <c r="H183" s="162"/>
      <c r="I183" s="162"/>
      <c r="J183" s="162"/>
    </row>
    <row r="184" spans="2:10" ht="17.25" customHeight="1" x14ac:dyDescent="0.25">
      <c r="B184" s="162"/>
      <c r="C184" s="162"/>
      <c r="D184" s="162"/>
      <c r="E184" s="162"/>
      <c r="F184" s="162"/>
      <c r="G184" s="162"/>
      <c r="H184" s="162"/>
      <c r="I184" s="162"/>
      <c r="J184" s="162"/>
    </row>
    <row r="185" spans="2:10" ht="17.25" customHeight="1" x14ac:dyDescent="0.25">
      <c r="B185" s="162"/>
      <c r="C185" s="162"/>
      <c r="D185" s="162"/>
      <c r="E185" s="162"/>
      <c r="F185" s="162"/>
      <c r="G185" s="162"/>
      <c r="H185" s="162"/>
      <c r="I185" s="162"/>
      <c r="J185" s="162"/>
    </row>
    <row r="186" spans="2:10" ht="17.25" customHeight="1" x14ac:dyDescent="0.25">
      <c r="B186" s="162"/>
      <c r="C186" s="162"/>
      <c r="D186" s="162"/>
      <c r="E186" s="162"/>
      <c r="F186" s="162"/>
      <c r="G186" s="162"/>
      <c r="H186" s="162"/>
      <c r="I186" s="162"/>
      <c r="J186" s="162"/>
    </row>
    <row r="187" spans="2:10" ht="17.25" customHeight="1" x14ac:dyDescent="0.25">
      <c r="B187" s="162"/>
      <c r="C187" s="162"/>
      <c r="D187" s="162"/>
      <c r="E187" s="162"/>
      <c r="F187" s="162"/>
      <c r="G187" s="162"/>
      <c r="H187" s="162"/>
      <c r="I187" s="162"/>
      <c r="J187" s="162"/>
    </row>
    <row r="188" spans="2:10" ht="17.25" customHeight="1" x14ac:dyDescent="0.25">
      <c r="B188" s="162"/>
      <c r="C188" s="162"/>
      <c r="D188" s="162"/>
      <c r="E188" s="162"/>
      <c r="F188" s="162"/>
      <c r="G188" s="162"/>
      <c r="H188" s="162"/>
      <c r="I188" s="162"/>
      <c r="J188" s="162"/>
    </row>
    <row r="189" spans="2:10" ht="17.25" customHeight="1" x14ac:dyDescent="0.25">
      <c r="B189" s="162"/>
      <c r="C189" s="162"/>
      <c r="D189" s="162"/>
      <c r="E189" s="162"/>
      <c r="F189" s="162"/>
      <c r="G189" s="162"/>
      <c r="H189" s="162"/>
      <c r="I189" s="162"/>
      <c r="J189" s="162"/>
    </row>
    <row r="190" spans="2:10" ht="17.25" customHeight="1" x14ac:dyDescent="0.25">
      <c r="B190" s="162"/>
      <c r="C190" s="162"/>
      <c r="D190" s="162"/>
      <c r="E190" s="162"/>
      <c r="F190" s="162"/>
      <c r="G190" s="162"/>
      <c r="H190" s="162"/>
      <c r="I190" s="162"/>
      <c r="J190" s="162"/>
    </row>
    <row r="191" spans="2:10" ht="17.25" customHeight="1" x14ac:dyDescent="0.25">
      <c r="B191" s="162"/>
      <c r="C191" s="162"/>
      <c r="D191" s="162"/>
      <c r="E191" s="162"/>
      <c r="F191" s="162"/>
      <c r="G191" s="162"/>
      <c r="H191" s="162"/>
      <c r="I191" s="162"/>
      <c r="J191" s="162"/>
    </row>
    <row r="192" spans="2:10" ht="17.25" customHeight="1" x14ac:dyDescent="0.25">
      <c r="B192" s="162"/>
      <c r="C192" s="162"/>
      <c r="D192" s="162"/>
      <c r="E192" s="162"/>
      <c r="F192" s="162"/>
      <c r="G192" s="162"/>
      <c r="H192" s="162"/>
      <c r="I192" s="162"/>
      <c r="J192" s="162"/>
    </row>
    <row r="193" spans="2:10" ht="17.25" customHeight="1" x14ac:dyDescent="0.25">
      <c r="B193" s="162"/>
      <c r="C193" s="162"/>
      <c r="D193" s="162"/>
      <c r="E193" s="162"/>
      <c r="F193" s="162"/>
      <c r="G193" s="162"/>
      <c r="H193" s="162"/>
      <c r="I193" s="162"/>
      <c r="J193" s="162"/>
    </row>
    <row r="194" spans="2:10" ht="17.25" customHeight="1" x14ac:dyDescent="0.25">
      <c r="B194" s="162"/>
      <c r="C194" s="162"/>
      <c r="D194" s="162"/>
      <c r="E194" s="162"/>
      <c r="F194" s="162"/>
      <c r="G194" s="162"/>
      <c r="H194" s="162"/>
      <c r="I194" s="162"/>
      <c r="J194" s="162"/>
    </row>
    <row r="195" spans="2:10" ht="17.25" customHeight="1" x14ac:dyDescent="0.25">
      <c r="B195" s="162"/>
      <c r="C195" s="162"/>
      <c r="D195" s="162"/>
      <c r="E195" s="162"/>
      <c r="F195" s="162"/>
      <c r="G195" s="162"/>
      <c r="H195" s="162"/>
      <c r="I195" s="162"/>
      <c r="J195" s="162"/>
    </row>
    <row r="196" spans="2:10" ht="17.25" customHeight="1" x14ac:dyDescent="0.25">
      <c r="B196" s="162"/>
      <c r="C196" s="162"/>
      <c r="D196" s="162"/>
      <c r="E196" s="162"/>
      <c r="F196" s="162"/>
      <c r="G196" s="162"/>
      <c r="H196" s="162"/>
      <c r="I196" s="162"/>
      <c r="J196" s="162"/>
    </row>
    <row r="197" spans="2:10" ht="17.25" customHeight="1" x14ac:dyDescent="0.25">
      <c r="B197" s="162"/>
      <c r="C197" s="162"/>
      <c r="D197" s="162"/>
      <c r="E197" s="162"/>
      <c r="F197" s="162"/>
      <c r="G197" s="162"/>
      <c r="H197" s="162"/>
      <c r="I197" s="162"/>
      <c r="J197" s="162"/>
    </row>
    <row r="198" spans="2:10" ht="17.25" customHeight="1" x14ac:dyDescent="0.25">
      <c r="B198" s="162"/>
      <c r="C198" s="162"/>
      <c r="D198" s="162"/>
      <c r="E198" s="162"/>
      <c r="F198" s="162"/>
      <c r="G198" s="162"/>
      <c r="H198" s="162"/>
      <c r="I198" s="162"/>
      <c r="J198" s="162"/>
    </row>
    <row r="199" spans="2:10" ht="17.25" customHeight="1" x14ac:dyDescent="0.25">
      <c r="B199" s="162"/>
      <c r="C199" s="162"/>
      <c r="D199" s="162"/>
      <c r="E199" s="162"/>
      <c r="F199" s="162"/>
      <c r="G199" s="162"/>
      <c r="H199" s="162"/>
      <c r="I199" s="162"/>
      <c r="J199" s="162"/>
    </row>
    <row r="200" spans="2:10" ht="17.25" customHeight="1" x14ac:dyDescent="0.25">
      <c r="B200" s="162"/>
      <c r="C200" s="162"/>
      <c r="D200" s="162"/>
      <c r="E200" s="162"/>
      <c r="F200" s="162"/>
      <c r="G200" s="162"/>
      <c r="H200" s="162"/>
      <c r="I200" s="162"/>
      <c r="J200" s="162"/>
    </row>
    <row r="201" spans="2:10" ht="17.25" customHeight="1" x14ac:dyDescent="0.25">
      <c r="B201" s="162"/>
      <c r="C201" s="162"/>
      <c r="D201" s="162"/>
      <c r="E201" s="162"/>
      <c r="F201" s="162"/>
      <c r="G201" s="162"/>
      <c r="H201" s="162"/>
      <c r="I201" s="162"/>
      <c r="J201" s="162"/>
    </row>
    <row r="202" spans="2:10" ht="17.25" customHeight="1" x14ac:dyDescent="0.25">
      <c r="B202" s="162"/>
      <c r="C202" s="162"/>
      <c r="D202" s="162"/>
      <c r="E202" s="162"/>
      <c r="F202" s="162"/>
      <c r="G202" s="162"/>
      <c r="H202" s="162"/>
      <c r="I202" s="162"/>
      <c r="J202" s="162"/>
    </row>
    <row r="203" spans="2:10" ht="17.25" customHeight="1" x14ac:dyDescent="0.25">
      <c r="B203" s="162"/>
      <c r="C203" s="162"/>
      <c r="D203" s="162"/>
      <c r="E203" s="162"/>
      <c r="F203" s="162"/>
      <c r="G203" s="162"/>
      <c r="H203" s="162"/>
      <c r="I203" s="162"/>
      <c r="J203" s="162"/>
    </row>
    <row r="204" spans="2:10" ht="17.25" customHeight="1" x14ac:dyDescent="0.25">
      <c r="B204" s="162"/>
      <c r="C204" s="162"/>
      <c r="D204" s="162"/>
      <c r="E204" s="162"/>
      <c r="F204" s="162"/>
      <c r="G204" s="162"/>
      <c r="H204" s="162"/>
      <c r="I204" s="162"/>
      <c r="J204" s="162"/>
    </row>
    <row r="205" spans="2:10" ht="17.25" customHeight="1" x14ac:dyDescent="0.25">
      <c r="B205" s="162"/>
      <c r="C205" s="162"/>
      <c r="D205" s="162"/>
      <c r="E205" s="162"/>
      <c r="F205" s="162"/>
      <c r="G205" s="162"/>
      <c r="H205" s="162"/>
      <c r="I205" s="162"/>
      <c r="J205" s="162"/>
    </row>
    <row r="206" spans="2:10" ht="17.25" customHeight="1" x14ac:dyDescent="0.25">
      <c r="B206" s="162"/>
      <c r="C206" s="162"/>
      <c r="D206" s="162"/>
      <c r="E206" s="162"/>
      <c r="F206" s="162"/>
      <c r="G206" s="162"/>
      <c r="H206" s="162"/>
      <c r="I206" s="162"/>
      <c r="J206" s="162"/>
    </row>
    <row r="207" spans="2:10" ht="17.25" customHeight="1" x14ac:dyDescent="0.25">
      <c r="B207" s="162"/>
      <c r="C207" s="162"/>
      <c r="D207" s="162"/>
      <c r="E207" s="162"/>
      <c r="F207" s="162"/>
      <c r="G207" s="162"/>
      <c r="H207" s="162"/>
      <c r="I207" s="162"/>
      <c r="J207" s="162"/>
    </row>
    <row r="208" spans="2:10" ht="17.25" customHeight="1" x14ac:dyDescent="0.25">
      <c r="B208" s="162"/>
      <c r="C208" s="162"/>
      <c r="D208" s="162"/>
      <c r="E208" s="162"/>
      <c r="F208" s="162"/>
      <c r="G208" s="162"/>
      <c r="H208" s="162"/>
      <c r="I208" s="162"/>
      <c r="J208" s="162"/>
    </row>
    <row r="209" spans="2:10" ht="17.25" customHeight="1" x14ac:dyDescent="0.25">
      <c r="B209" s="162"/>
      <c r="C209" s="162"/>
      <c r="D209" s="162"/>
      <c r="E209" s="162"/>
      <c r="F209" s="162"/>
      <c r="G209" s="162"/>
      <c r="H209" s="162"/>
      <c r="I209" s="162"/>
      <c r="J209" s="162"/>
    </row>
    <row r="210" spans="2:10" ht="17.25" customHeight="1" x14ac:dyDescent="0.25">
      <c r="B210" s="162"/>
      <c r="C210" s="162"/>
      <c r="D210" s="162"/>
      <c r="E210" s="162"/>
      <c r="F210" s="162"/>
      <c r="G210" s="162"/>
      <c r="H210" s="162"/>
      <c r="I210" s="162"/>
      <c r="J210" s="162"/>
    </row>
    <row r="211" spans="2:10" ht="17.25" customHeight="1" x14ac:dyDescent="0.25">
      <c r="B211" s="162"/>
      <c r="C211" s="162"/>
      <c r="D211" s="162"/>
      <c r="E211" s="162"/>
      <c r="F211" s="162"/>
      <c r="G211" s="162"/>
      <c r="H211" s="162"/>
      <c r="I211" s="162"/>
      <c r="J211" s="162"/>
    </row>
    <row r="212" spans="2:10" ht="17.25" customHeight="1" x14ac:dyDescent="0.25">
      <c r="B212" s="162"/>
      <c r="C212" s="162"/>
      <c r="D212" s="162"/>
      <c r="E212" s="162"/>
      <c r="F212" s="162"/>
      <c r="G212" s="162"/>
      <c r="H212" s="162"/>
      <c r="I212" s="162"/>
      <c r="J212" s="162"/>
    </row>
    <row r="213" spans="2:10" ht="17.25" customHeight="1" x14ac:dyDescent="0.25">
      <c r="B213" s="162"/>
      <c r="C213" s="162"/>
      <c r="D213" s="162"/>
      <c r="E213" s="162"/>
      <c r="F213" s="162"/>
      <c r="G213" s="162"/>
      <c r="H213" s="162"/>
      <c r="I213" s="162"/>
      <c r="J213" s="162"/>
    </row>
    <row r="214" spans="2:10" ht="17.25" customHeight="1" x14ac:dyDescent="0.25">
      <c r="B214" s="162"/>
      <c r="C214" s="162"/>
      <c r="D214" s="162"/>
      <c r="E214" s="162"/>
      <c r="F214" s="162"/>
      <c r="G214" s="162"/>
      <c r="H214" s="162"/>
      <c r="I214" s="162"/>
      <c r="J214" s="162"/>
    </row>
    <row r="215" spans="2:10" ht="17.25" customHeight="1" x14ac:dyDescent="0.25">
      <c r="B215" s="162"/>
      <c r="C215" s="162"/>
      <c r="D215" s="162"/>
      <c r="E215" s="162"/>
      <c r="F215" s="162"/>
      <c r="G215" s="162"/>
      <c r="H215" s="162"/>
      <c r="I215" s="162"/>
      <c r="J215" s="162"/>
    </row>
    <row r="216" spans="2:10" ht="17.25" customHeight="1" x14ac:dyDescent="0.25">
      <c r="B216" s="162"/>
      <c r="C216" s="162"/>
      <c r="D216" s="162"/>
      <c r="E216" s="162"/>
      <c r="F216" s="162"/>
      <c r="G216" s="162"/>
      <c r="H216" s="162"/>
      <c r="I216" s="162"/>
      <c r="J216" s="162"/>
    </row>
    <row r="217" spans="2:10" ht="17.25" customHeight="1" x14ac:dyDescent="0.25">
      <c r="B217" s="162"/>
      <c r="C217" s="162"/>
      <c r="D217" s="162"/>
      <c r="E217" s="162"/>
      <c r="F217" s="162"/>
      <c r="G217" s="162"/>
      <c r="H217" s="162"/>
      <c r="I217" s="162"/>
      <c r="J217" s="162"/>
    </row>
    <row r="218" spans="2:10" ht="17.25" customHeight="1" x14ac:dyDescent="0.25">
      <c r="B218" s="162"/>
      <c r="C218" s="162"/>
      <c r="D218" s="162"/>
      <c r="E218" s="162"/>
      <c r="F218" s="162"/>
      <c r="G218" s="162"/>
      <c r="H218" s="162"/>
      <c r="I218" s="162"/>
      <c r="J218" s="162"/>
    </row>
    <row r="219" spans="2:10" ht="17.25" customHeight="1" x14ac:dyDescent="0.25">
      <c r="B219" s="162"/>
      <c r="C219" s="162"/>
      <c r="D219" s="162"/>
      <c r="E219" s="162"/>
      <c r="F219" s="162"/>
      <c r="G219" s="162"/>
      <c r="H219" s="162"/>
      <c r="I219" s="162"/>
      <c r="J219" s="162"/>
    </row>
    <row r="220" spans="2:10" ht="17.25" customHeight="1" x14ac:dyDescent="0.25">
      <c r="B220" s="162"/>
      <c r="C220" s="162"/>
      <c r="D220" s="162"/>
      <c r="E220" s="162"/>
      <c r="F220" s="162"/>
      <c r="G220" s="162"/>
      <c r="H220" s="162"/>
      <c r="I220" s="162"/>
      <c r="J220" s="162"/>
    </row>
    <row r="221" spans="2:10" ht="17.25" customHeight="1" x14ac:dyDescent="0.25">
      <c r="B221" s="162"/>
      <c r="C221" s="162"/>
      <c r="D221" s="162"/>
      <c r="E221" s="162"/>
      <c r="F221" s="162"/>
      <c r="G221" s="162"/>
      <c r="H221" s="162"/>
      <c r="I221" s="162"/>
      <c r="J221" s="162"/>
    </row>
    <row r="222" spans="2:10" ht="17.25" customHeight="1" x14ac:dyDescent="0.25">
      <c r="B222" s="162"/>
      <c r="C222" s="162"/>
      <c r="D222" s="162"/>
      <c r="E222" s="162"/>
      <c r="F222" s="162"/>
      <c r="G222" s="162"/>
      <c r="H222" s="162"/>
      <c r="I222" s="162"/>
      <c r="J222" s="162"/>
    </row>
    <row r="223" spans="2:10" ht="17.25" customHeight="1" x14ac:dyDescent="0.25">
      <c r="B223" s="162"/>
      <c r="C223" s="162"/>
      <c r="D223" s="162"/>
      <c r="E223" s="162"/>
      <c r="F223" s="162"/>
      <c r="G223" s="162"/>
      <c r="H223" s="162"/>
      <c r="I223" s="162"/>
      <c r="J223" s="162"/>
    </row>
    <row r="224" spans="2:10" ht="17.25" customHeight="1" x14ac:dyDescent="0.25">
      <c r="B224" s="162"/>
      <c r="C224" s="162"/>
      <c r="D224" s="162"/>
      <c r="E224" s="162"/>
      <c r="F224" s="162"/>
      <c r="G224" s="162"/>
      <c r="H224" s="162"/>
      <c r="I224" s="162"/>
      <c r="J224" s="162"/>
    </row>
    <row r="225" spans="2:10" ht="17.25" customHeight="1" x14ac:dyDescent="0.25">
      <c r="B225" s="162"/>
      <c r="C225" s="162"/>
      <c r="D225" s="162"/>
      <c r="E225" s="162"/>
      <c r="F225" s="162"/>
      <c r="G225" s="162"/>
      <c r="H225" s="162"/>
      <c r="I225" s="162"/>
      <c r="J225" s="162"/>
    </row>
    <row r="226" spans="2:10" ht="17.25" customHeight="1" x14ac:dyDescent="0.25">
      <c r="B226" s="162"/>
      <c r="C226" s="162"/>
      <c r="D226" s="162"/>
      <c r="E226" s="162"/>
      <c r="F226" s="162"/>
      <c r="G226" s="162"/>
      <c r="H226" s="162"/>
      <c r="I226" s="162"/>
      <c r="J226" s="162"/>
    </row>
    <row r="227" spans="2:10" ht="17.25" customHeight="1" x14ac:dyDescent="0.25">
      <c r="B227" s="162"/>
      <c r="C227" s="162"/>
      <c r="D227" s="162"/>
      <c r="E227" s="162"/>
      <c r="F227" s="162"/>
      <c r="G227" s="162"/>
      <c r="H227" s="162"/>
      <c r="I227" s="162"/>
      <c r="J227" s="162"/>
    </row>
    <row r="228" spans="2:10" ht="17.25" customHeight="1" x14ac:dyDescent="0.25">
      <c r="B228" s="162"/>
      <c r="C228" s="162"/>
      <c r="D228" s="162"/>
      <c r="E228" s="162"/>
      <c r="F228" s="162"/>
      <c r="G228" s="162"/>
      <c r="H228" s="162"/>
      <c r="I228" s="162"/>
      <c r="J228" s="162"/>
    </row>
    <row r="229" spans="2:10" ht="17.25" customHeight="1" x14ac:dyDescent="0.25">
      <c r="B229" s="162"/>
      <c r="C229" s="162"/>
      <c r="D229" s="162"/>
      <c r="E229" s="162"/>
      <c r="F229" s="162"/>
      <c r="G229" s="162"/>
      <c r="H229" s="162"/>
      <c r="I229" s="162"/>
      <c r="J229" s="162"/>
    </row>
    <row r="230" spans="2:10" ht="17.25" customHeight="1" x14ac:dyDescent="0.25">
      <c r="B230" s="162"/>
      <c r="C230" s="162"/>
      <c r="D230" s="162"/>
      <c r="E230" s="162"/>
      <c r="F230" s="162"/>
      <c r="G230" s="162"/>
      <c r="H230" s="162"/>
      <c r="I230" s="162"/>
      <c r="J230" s="162"/>
    </row>
    <row r="231" spans="2:10" ht="17.25" customHeight="1" x14ac:dyDescent="0.25">
      <c r="B231" s="162"/>
      <c r="C231" s="162"/>
      <c r="D231" s="162"/>
      <c r="E231" s="162"/>
      <c r="F231" s="162"/>
      <c r="G231" s="162"/>
      <c r="H231" s="162"/>
      <c r="I231" s="162"/>
      <c r="J231" s="162"/>
    </row>
    <row r="232" spans="2:10" ht="17.25" customHeight="1" x14ac:dyDescent="0.25">
      <c r="B232" s="162"/>
      <c r="C232" s="162"/>
      <c r="D232" s="162"/>
      <c r="E232" s="162"/>
      <c r="F232" s="162"/>
      <c r="G232" s="162"/>
      <c r="H232" s="162"/>
      <c r="I232" s="162"/>
      <c r="J232" s="162"/>
    </row>
    <row r="233" spans="2:10" ht="17.25" customHeight="1" x14ac:dyDescent="0.25">
      <c r="B233" s="162"/>
      <c r="C233" s="162"/>
      <c r="D233" s="162"/>
      <c r="E233" s="162"/>
      <c r="F233" s="162"/>
      <c r="G233" s="162"/>
      <c r="H233" s="162"/>
      <c r="I233" s="162"/>
      <c r="J233" s="162"/>
    </row>
    <row r="234" spans="2:10" ht="17.25" customHeight="1" x14ac:dyDescent="0.25">
      <c r="B234" s="162"/>
      <c r="C234" s="162"/>
      <c r="D234" s="162"/>
      <c r="E234" s="162"/>
      <c r="F234" s="162"/>
      <c r="G234" s="162"/>
      <c r="H234" s="162"/>
      <c r="I234" s="162"/>
      <c r="J234" s="162"/>
    </row>
    <row r="235" spans="2:10" ht="17.25" customHeight="1" x14ac:dyDescent="0.25">
      <c r="B235" s="162"/>
      <c r="C235" s="162"/>
      <c r="D235" s="162"/>
      <c r="E235" s="162"/>
      <c r="F235" s="162"/>
      <c r="G235" s="162"/>
      <c r="H235" s="162"/>
      <c r="I235" s="162"/>
      <c r="J235" s="162"/>
    </row>
    <row r="236" spans="2:10" ht="17.25" customHeight="1" x14ac:dyDescent="0.25">
      <c r="B236" s="162"/>
      <c r="C236" s="162"/>
      <c r="D236" s="162"/>
      <c r="E236" s="162"/>
      <c r="F236" s="162"/>
      <c r="G236" s="162"/>
      <c r="H236" s="162"/>
      <c r="I236" s="162"/>
      <c r="J236" s="162"/>
    </row>
    <row r="237" spans="2:10" ht="17.25" customHeight="1" x14ac:dyDescent="0.25">
      <c r="B237" s="162"/>
      <c r="C237" s="162"/>
      <c r="D237" s="162"/>
      <c r="E237" s="162"/>
      <c r="F237" s="162"/>
      <c r="G237" s="162"/>
      <c r="H237" s="162"/>
      <c r="I237" s="162"/>
      <c r="J237" s="162"/>
    </row>
    <row r="238" spans="2:10" ht="17.25" customHeight="1" x14ac:dyDescent="0.25">
      <c r="B238" s="162"/>
      <c r="C238" s="162"/>
      <c r="D238" s="162"/>
      <c r="E238" s="162"/>
      <c r="F238" s="162"/>
      <c r="G238" s="162"/>
      <c r="H238" s="162"/>
      <c r="I238" s="162"/>
      <c r="J238" s="162"/>
    </row>
    <row r="239" spans="2:10" ht="17.25" customHeight="1" x14ac:dyDescent="0.25">
      <c r="B239" s="162"/>
      <c r="C239" s="162"/>
      <c r="D239" s="162"/>
      <c r="E239" s="162"/>
      <c r="F239" s="162"/>
      <c r="G239" s="162"/>
      <c r="H239" s="162"/>
      <c r="I239" s="162"/>
      <c r="J239" s="162"/>
    </row>
    <row r="240" spans="2:10" ht="17.25" customHeight="1" x14ac:dyDescent="0.25">
      <c r="B240" s="162"/>
      <c r="C240" s="162"/>
      <c r="D240" s="162"/>
      <c r="E240" s="162"/>
      <c r="F240" s="162"/>
      <c r="G240" s="162"/>
      <c r="H240" s="162"/>
      <c r="I240" s="162"/>
      <c r="J240" s="162"/>
    </row>
    <row r="241" spans="2:10" ht="17.25" customHeight="1" x14ac:dyDescent="0.25">
      <c r="B241" s="162"/>
      <c r="C241" s="162"/>
      <c r="D241" s="162"/>
      <c r="E241" s="162"/>
      <c r="F241" s="162"/>
      <c r="G241" s="162"/>
      <c r="H241" s="162"/>
      <c r="I241" s="162"/>
      <c r="J241" s="162"/>
    </row>
    <row r="242" spans="2:10" ht="17.25" customHeight="1" x14ac:dyDescent="0.25">
      <c r="B242" s="162"/>
      <c r="C242" s="162"/>
      <c r="D242" s="162"/>
      <c r="E242" s="162"/>
      <c r="F242" s="162"/>
      <c r="G242" s="162"/>
      <c r="H242" s="162"/>
      <c r="I242" s="162"/>
      <c r="J242" s="162"/>
    </row>
    <row r="243" spans="2:10" ht="17.25" customHeight="1" x14ac:dyDescent="0.25">
      <c r="B243" s="162"/>
      <c r="C243" s="162"/>
      <c r="D243" s="162"/>
      <c r="E243" s="162"/>
      <c r="F243" s="162"/>
      <c r="G243" s="162"/>
      <c r="H243" s="162"/>
      <c r="I243" s="162"/>
      <c r="J243" s="162"/>
    </row>
    <row r="244" spans="2:10" ht="17.25" customHeight="1" x14ac:dyDescent="0.25">
      <c r="B244" s="162"/>
      <c r="C244" s="162"/>
      <c r="D244" s="162"/>
      <c r="E244" s="162"/>
      <c r="F244" s="162"/>
      <c r="G244" s="162"/>
      <c r="H244" s="162"/>
      <c r="I244" s="162"/>
      <c r="J244" s="162"/>
    </row>
    <row r="245" spans="2:10" ht="17.25" customHeight="1" x14ac:dyDescent="0.25">
      <c r="B245" s="162"/>
      <c r="C245" s="162"/>
      <c r="D245" s="162"/>
      <c r="E245" s="162"/>
      <c r="F245" s="162"/>
      <c r="G245" s="162"/>
      <c r="H245" s="162"/>
      <c r="I245" s="162"/>
      <c r="J245" s="162"/>
    </row>
    <row r="246" spans="2:10" ht="17.25" customHeight="1" x14ac:dyDescent="0.25">
      <c r="B246" s="162"/>
      <c r="C246" s="162"/>
      <c r="D246" s="162"/>
      <c r="E246" s="162"/>
      <c r="F246" s="162"/>
      <c r="G246" s="162"/>
      <c r="H246" s="162"/>
      <c r="I246" s="162"/>
      <c r="J246" s="162"/>
    </row>
    <row r="247" spans="2:10" ht="17.25" customHeight="1" x14ac:dyDescent="0.25">
      <c r="B247" s="162"/>
      <c r="C247" s="162"/>
      <c r="D247" s="162"/>
      <c r="E247" s="162"/>
      <c r="F247" s="162"/>
      <c r="G247" s="162"/>
      <c r="H247" s="162"/>
      <c r="I247" s="162"/>
      <c r="J247" s="162"/>
    </row>
    <row r="248" spans="2:10" ht="17.25" customHeight="1" x14ac:dyDescent="0.25">
      <c r="B248" s="162"/>
      <c r="C248" s="162"/>
      <c r="D248" s="162"/>
      <c r="E248" s="162"/>
      <c r="F248" s="162"/>
      <c r="G248" s="162"/>
      <c r="H248" s="162"/>
      <c r="I248" s="162"/>
      <c r="J248" s="162"/>
    </row>
    <row r="249" spans="2:10" ht="17.25" customHeight="1" x14ac:dyDescent="0.25">
      <c r="B249" s="162"/>
      <c r="C249" s="162"/>
      <c r="D249" s="162"/>
      <c r="E249" s="162"/>
      <c r="F249" s="162"/>
      <c r="G249" s="162"/>
      <c r="H249" s="162"/>
      <c r="I249" s="162"/>
      <c r="J249" s="162"/>
    </row>
    <row r="250" spans="2:10" ht="17.25" customHeight="1" x14ac:dyDescent="0.25">
      <c r="B250" s="162"/>
      <c r="C250" s="162"/>
      <c r="D250" s="162"/>
      <c r="E250" s="162"/>
      <c r="F250" s="162"/>
      <c r="G250" s="162"/>
      <c r="H250" s="162"/>
      <c r="I250" s="162"/>
      <c r="J250" s="162"/>
    </row>
    <row r="251" spans="2:10" ht="17.25" customHeight="1" x14ac:dyDescent="0.25">
      <c r="B251" s="162"/>
      <c r="C251" s="162"/>
      <c r="D251" s="162"/>
      <c r="E251" s="162"/>
      <c r="F251" s="162"/>
      <c r="G251" s="162"/>
      <c r="H251" s="162"/>
      <c r="I251" s="162"/>
      <c r="J251" s="162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50"/>
  </sheetPr>
  <dimension ref="A1:K64"/>
  <sheetViews>
    <sheetView rightToLeft="1" view="pageBreakPreview" zoomScale="80" zoomScaleNormal="60" zoomScaleSheetLayoutView="80" workbookViewId="0">
      <selection activeCell="O9" sqref="O9"/>
    </sheetView>
  </sheetViews>
  <sheetFormatPr defaultRowHeight="18" x14ac:dyDescent="0.35"/>
  <cols>
    <col min="1" max="1" width="34.5546875" style="13" customWidth="1"/>
    <col min="2" max="10" width="10.109375" style="13" customWidth="1"/>
    <col min="11" max="11" width="36.33203125" style="13" customWidth="1"/>
    <col min="12" max="249" width="9.109375" style="13"/>
    <col min="250" max="250" width="23.33203125" style="13" customWidth="1"/>
    <col min="251" max="262" width="9.6640625" style="13" customWidth="1"/>
    <col min="263" max="505" width="9.109375" style="13"/>
    <col min="506" max="506" width="23.33203125" style="13" customWidth="1"/>
    <col min="507" max="518" width="9.6640625" style="13" customWidth="1"/>
    <col min="519" max="761" width="9.109375" style="13"/>
    <col min="762" max="762" width="23.33203125" style="13" customWidth="1"/>
    <col min="763" max="774" width="9.6640625" style="13" customWidth="1"/>
    <col min="775" max="1017" width="9.109375" style="13"/>
    <col min="1018" max="1018" width="23.33203125" style="13" customWidth="1"/>
    <col min="1019" max="1030" width="9.6640625" style="13" customWidth="1"/>
    <col min="1031" max="1273" width="9.109375" style="13"/>
    <col min="1274" max="1274" width="23.33203125" style="13" customWidth="1"/>
    <col min="1275" max="1286" width="9.6640625" style="13" customWidth="1"/>
    <col min="1287" max="1529" width="9.109375" style="13"/>
    <col min="1530" max="1530" width="23.33203125" style="13" customWidth="1"/>
    <col min="1531" max="1542" width="9.6640625" style="13" customWidth="1"/>
    <col min="1543" max="1785" width="9.109375" style="13"/>
    <col min="1786" max="1786" width="23.33203125" style="13" customWidth="1"/>
    <col min="1787" max="1798" width="9.6640625" style="13" customWidth="1"/>
    <col min="1799" max="2041" width="9.109375" style="13"/>
    <col min="2042" max="2042" width="23.33203125" style="13" customWidth="1"/>
    <col min="2043" max="2054" width="9.6640625" style="13" customWidth="1"/>
    <col min="2055" max="2297" width="9.109375" style="13"/>
    <col min="2298" max="2298" width="23.33203125" style="13" customWidth="1"/>
    <col min="2299" max="2310" width="9.6640625" style="13" customWidth="1"/>
    <col min="2311" max="2553" width="9.109375" style="13"/>
    <col min="2554" max="2554" width="23.33203125" style="13" customWidth="1"/>
    <col min="2555" max="2566" width="9.6640625" style="13" customWidth="1"/>
    <col min="2567" max="2809" width="9.109375" style="13"/>
    <col min="2810" max="2810" width="23.33203125" style="13" customWidth="1"/>
    <col min="2811" max="2822" width="9.6640625" style="13" customWidth="1"/>
    <col min="2823" max="3065" width="9.109375" style="13"/>
    <col min="3066" max="3066" width="23.33203125" style="13" customWidth="1"/>
    <col min="3067" max="3078" width="9.6640625" style="13" customWidth="1"/>
    <col min="3079" max="3321" width="9.109375" style="13"/>
    <col min="3322" max="3322" width="23.33203125" style="13" customWidth="1"/>
    <col min="3323" max="3334" width="9.6640625" style="13" customWidth="1"/>
    <col min="3335" max="3577" width="9.109375" style="13"/>
    <col min="3578" max="3578" width="23.33203125" style="13" customWidth="1"/>
    <col min="3579" max="3590" width="9.6640625" style="13" customWidth="1"/>
    <col min="3591" max="3833" width="9.109375" style="13"/>
    <col min="3834" max="3834" width="23.33203125" style="13" customWidth="1"/>
    <col min="3835" max="3846" width="9.6640625" style="13" customWidth="1"/>
    <col min="3847" max="4089" width="9.109375" style="13"/>
    <col min="4090" max="4090" width="23.33203125" style="13" customWidth="1"/>
    <col min="4091" max="4102" width="9.6640625" style="13" customWidth="1"/>
    <col min="4103" max="4345" width="9.109375" style="13"/>
    <col min="4346" max="4346" width="23.33203125" style="13" customWidth="1"/>
    <col min="4347" max="4358" width="9.6640625" style="13" customWidth="1"/>
    <col min="4359" max="4601" width="9.109375" style="13"/>
    <col min="4602" max="4602" width="23.33203125" style="13" customWidth="1"/>
    <col min="4603" max="4614" width="9.6640625" style="13" customWidth="1"/>
    <col min="4615" max="4857" width="9.109375" style="13"/>
    <col min="4858" max="4858" width="23.33203125" style="13" customWidth="1"/>
    <col min="4859" max="4870" width="9.6640625" style="13" customWidth="1"/>
    <col min="4871" max="5113" width="9.109375" style="13"/>
    <col min="5114" max="5114" width="23.33203125" style="13" customWidth="1"/>
    <col min="5115" max="5126" width="9.6640625" style="13" customWidth="1"/>
    <col min="5127" max="5369" width="9.109375" style="13"/>
    <col min="5370" max="5370" width="23.33203125" style="13" customWidth="1"/>
    <col min="5371" max="5382" width="9.6640625" style="13" customWidth="1"/>
    <col min="5383" max="5625" width="9.109375" style="13"/>
    <col min="5626" max="5626" width="23.33203125" style="13" customWidth="1"/>
    <col min="5627" max="5638" width="9.6640625" style="13" customWidth="1"/>
    <col min="5639" max="5881" width="9.109375" style="13"/>
    <col min="5882" max="5882" width="23.33203125" style="13" customWidth="1"/>
    <col min="5883" max="5894" width="9.6640625" style="13" customWidth="1"/>
    <col min="5895" max="6137" width="9.109375" style="13"/>
    <col min="6138" max="6138" width="23.33203125" style="13" customWidth="1"/>
    <col min="6139" max="6150" width="9.6640625" style="13" customWidth="1"/>
    <col min="6151" max="6393" width="9.109375" style="13"/>
    <col min="6394" max="6394" width="23.33203125" style="13" customWidth="1"/>
    <col min="6395" max="6406" width="9.6640625" style="13" customWidth="1"/>
    <col min="6407" max="6649" width="9.109375" style="13"/>
    <col min="6650" max="6650" width="23.33203125" style="13" customWidth="1"/>
    <col min="6651" max="6662" width="9.6640625" style="13" customWidth="1"/>
    <col min="6663" max="6905" width="9.109375" style="13"/>
    <col min="6906" max="6906" width="23.33203125" style="13" customWidth="1"/>
    <col min="6907" max="6918" width="9.6640625" style="13" customWidth="1"/>
    <col min="6919" max="7161" width="9.109375" style="13"/>
    <col min="7162" max="7162" width="23.33203125" style="13" customWidth="1"/>
    <col min="7163" max="7174" width="9.6640625" style="13" customWidth="1"/>
    <col min="7175" max="7417" width="9.109375" style="13"/>
    <col min="7418" max="7418" width="23.33203125" style="13" customWidth="1"/>
    <col min="7419" max="7430" width="9.6640625" style="13" customWidth="1"/>
    <col min="7431" max="7673" width="9.109375" style="13"/>
    <col min="7674" max="7674" width="23.33203125" style="13" customWidth="1"/>
    <col min="7675" max="7686" width="9.6640625" style="13" customWidth="1"/>
    <col min="7687" max="7929" width="9.109375" style="13"/>
    <col min="7930" max="7930" width="23.33203125" style="13" customWidth="1"/>
    <col min="7931" max="7942" width="9.6640625" style="13" customWidth="1"/>
    <col min="7943" max="8185" width="9.109375" style="13"/>
    <col min="8186" max="8186" width="23.33203125" style="13" customWidth="1"/>
    <col min="8187" max="8198" width="9.6640625" style="13" customWidth="1"/>
    <col min="8199" max="8441" width="9.109375" style="13"/>
    <col min="8442" max="8442" width="23.33203125" style="13" customWidth="1"/>
    <col min="8443" max="8454" width="9.6640625" style="13" customWidth="1"/>
    <col min="8455" max="8697" width="9.109375" style="13"/>
    <col min="8698" max="8698" width="23.33203125" style="13" customWidth="1"/>
    <col min="8699" max="8710" width="9.6640625" style="13" customWidth="1"/>
    <col min="8711" max="8953" width="9.109375" style="13"/>
    <col min="8954" max="8954" width="23.33203125" style="13" customWidth="1"/>
    <col min="8955" max="8966" width="9.6640625" style="13" customWidth="1"/>
    <col min="8967" max="9209" width="9.109375" style="13"/>
    <col min="9210" max="9210" width="23.33203125" style="13" customWidth="1"/>
    <col min="9211" max="9222" width="9.6640625" style="13" customWidth="1"/>
    <col min="9223" max="9465" width="9.109375" style="13"/>
    <col min="9466" max="9466" width="23.33203125" style="13" customWidth="1"/>
    <col min="9467" max="9478" width="9.6640625" style="13" customWidth="1"/>
    <col min="9479" max="9721" width="9.109375" style="13"/>
    <col min="9722" max="9722" width="23.33203125" style="13" customWidth="1"/>
    <col min="9723" max="9734" width="9.6640625" style="13" customWidth="1"/>
    <col min="9735" max="9977" width="9.109375" style="13"/>
    <col min="9978" max="9978" width="23.33203125" style="13" customWidth="1"/>
    <col min="9979" max="9990" width="9.6640625" style="13" customWidth="1"/>
    <col min="9991" max="10233" width="9.109375" style="13"/>
    <col min="10234" max="10234" width="23.33203125" style="13" customWidth="1"/>
    <col min="10235" max="10246" width="9.6640625" style="13" customWidth="1"/>
    <col min="10247" max="10489" width="9.109375" style="13"/>
    <col min="10490" max="10490" width="23.33203125" style="13" customWidth="1"/>
    <col min="10491" max="10502" width="9.6640625" style="13" customWidth="1"/>
    <col min="10503" max="10745" width="9.109375" style="13"/>
    <col min="10746" max="10746" width="23.33203125" style="13" customWidth="1"/>
    <col min="10747" max="10758" width="9.6640625" style="13" customWidth="1"/>
    <col min="10759" max="11001" width="9.109375" style="13"/>
    <col min="11002" max="11002" width="23.33203125" style="13" customWidth="1"/>
    <col min="11003" max="11014" width="9.6640625" style="13" customWidth="1"/>
    <col min="11015" max="11257" width="9.109375" style="13"/>
    <col min="11258" max="11258" width="23.33203125" style="13" customWidth="1"/>
    <col min="11259" max="11270" width="9.6640625" style="13" customWidth="1"/>
    <col min="11271" max="11513" width="9.109375" style="13"/>
    <col min="11514" max="11514" width="23.33203125" style="13" customWidth="1"/>
    <col min="11515" max="11526" width="9.6640625" style="13" customWidth="1"/>
    <col min="11527" max="11769" width="9.109375" style="13"/>
    <col min="11770" max="11770" width="23.33203125" style="13" customWidth="1"/>
    <col min="11771" max="11782" width="9.6640625" style="13" customWidth="1"/>
    <col min="11783" max="12025" width="9.109375" style="13"/>
    <col min="12026" max="12026" width="23.33203125" style="13" customWidth="1"/>
    <col min="12027" max="12038" width="9.6640625" style="13" customWidth="1"/>
    <col min="12039" max="12281" width="9.109375" style="13"/>
    <col min="12282" max="12282" width="23.33203125" style="13" customWidth="1"/>
    <col min="12283" max="12294" width="9.6640625" style="13" customWidth="1"/>
    <col min="12295" max="12537" width="9.109375" style="13"/>
    <col min="12538" max="12538" width="23.33203125" style="13" customWidth="1"/>
    <col min="12539" max="12550" width="9.6640625" style="13" customWidth="1"/>
    <col min="12551" max="12793" width="9.109375" style="13"/>
    <col min="12794" max="12794" width="23.33203125" style="13" customWidth="1"/>
    <col min="12795" max="12806" width="9.6640625" style="13" customWidth="1"/>
    <col min="12807" max="13049" width="9.109375" style="13"/>
    <col min="13050" max="13050" width="23.33203125" style="13" customWidth="1"/>
    <col min="13051" max="13062" width="9.6640625" style="13" customWidth="1"/>
    <col min="13063" max="13305" width="9.109375" style="13"/>
    <col min="13306" max="13306" width="23.33203125" style="13" customWidth="1"/>
    <col min="13307" max="13318" width="9.6640625" style="13" customWidth="1"/>
    <col min="13319" max="13561" width="9.109375" style="13"/>
    <col min="13562" max="13562" width="23.33203125" style="13" customWidth="1"/>
    <col min="13563" max="13574" width="9.6640625" style="13" customWidth="1"/>
    <col min="13575" max="13817" width="9.109375" style="13"/>
    <col min="13818" max="13818" width="23.33203125" style="13" customWidth="1"/>
    <col min="13819" max="13830" width="9.6640625" style="13" customWidth="1"/>
    <col min="13831" max="14073" width="9.109375" style="13"/>
    <col min="14074" max="14074" width="23.33203125" style="13" customWidth="1"/>
    <col min="14075" max="14086" width="9.6640625" style="13" customWidth="1"/>
    <col min="14087" max="14329" width="9.109375" style="13"/>
    <col min="14330" max="14330" width="23.33203125" style="13" customWidth="1"/>
    <col min="14331" max="14342" width="9.6640625" style="13" customWidth="1"/>
    <col min="14343" max="14585" width="9.109375" style="13"/>
    <col min="14586" max="14586" width="23.33203125" style="13" customWidth="1"/>
    <col min="14587" max="14598" width="9.6640625" style="13" customWidth="1"/>
    <col min="14599" max="14841" width="9.109375" style="13"/>
    <col min="14842" max="14842" width="23.33203125" style="13" customWidth="1"/>
    <col min="14843" max="14854" width="9.6640625" style="13" customWidth="1"/>
    <col min="14855" max="15097" width="9.109375" style="13"/>
    <col min="15098" max="15098" width="23.33203125" style="13" customWidth="1"/>
    <col min="15099" max="15110" width="9.6640625" style="13" customWidth="1"/>
    <col min="15111" max="15353" width="9.109375" style="13"/>
    <col min="15354" max="15354" width="23.33203125" style="13" customWidth="1"/>
    <col min="15355" max="15366" width="9.6640625" style="13" customWidth="1"/>
    <col min="15367" max="15609" width="9.109375" style="13"/>
    <col min="15610" max="15610" width="23.33203125" style="13" customWidth="1"/>
    <col min="15611" max="15622" width="9.6640625" style="13" customWidth="1"/>
    <col min="15623" max="15865" width="9.109375" style="13"/>
    <col min="15866" max="15866" width="23.33203125" style="13" customWidth="1"/>
    <col min="15867" max="15878" width="9.6640625" style="13" customWidth="1"/>
    <col min="15879" max="16121" width="9.109375" style="13"/>
    <col min="16122" max="16122" width="23.33203125" style="13" customWidth="1"/>
    <col min="16123" max="16134" width="9.6640625" style="13" customWidth="1"/>
    <col min="16135" max="16384" width="9.109375" style="13"/>
  </cols>
  <sheetData>
    <row r="1" spans="1:11" s="17" customFormat="1" ht="19.5" customHeight="1" x14ac:dyDescent="0.85">
      <c r="A1" s="702" t="s">
        <v>804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17" customFormat="1" ht="36.75" customHeight="1" x14ac:dyDescent="0.85">
      <c r="A2" s="700" t="s">
        <v>805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93" customFormat="1" ht="22.5" customHeight="1" thickBot="1" x14ac:dyDescent="0.9">
      <c r="A3" s="14" t="s">
        <v>659</v>
      </c>
      <c r="B3" s="92"/>
      <c r="C3" s="92"/>
      <c r="D3" s="92"/>
      <c r="E3" s="92"/>
      <c r="F3" s="92"/>
      <c r="G3" s="92"/>
      <c r="H3" s="92"/>
      <c r="I3" s="92"/>
      <c r="J3" s="92"/>
      <c r="K3" s="127" t="s">
        <v>660</v>
      </c>
    </row>
    <row r="4" spans="1:11" s="12" customFormat="1" ht="19.5" customHeight="1" thickTop="1" x14ac:dyDescent="0.3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s="12" customFormat="1" ht="19.5" customHeight="1" x14ac:dyDescent="0.3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12" customFormat="1" ht="22.5" customHeight="1" x14ac:dyDescent="0.3">
      <c r="A6" s="702"/>
      <c r="B6" s="313" t="s">
        <v>237</v>
      </c>
      <c r="C6" s="313" t="s">
        <v>270</v>
      </c>
      <c r="D6" s="265" t="s">
        <v>243</v>
      </c>
      <c r="E6" s="313" t="s">
        <v>237</v>
      </c>
      <c r="F6" s="313" t="s">
        <v>270</v>
      </c>
      <c r="G6" s="265" t="s">
        <v>243</v>
      </c>
      <c r="H6" s="313" t="s">
        <v>237</v>
      </c>
      <c r="I6" s="313" t="s">
        <v>270</v>
      </c>
      <c r="J6" s="265" t="s">
        <v>243</v>
      </c>
      <c r="K6" s="725"/>
    </row>
    <row r="7" spans="1:11" s="12" customFormat="1" ht="19.5" customHeight="1" thickBot="1" x14ac:dyDescent="0.35">
      <c r="A7" s="703"/>
      <c r="B7" s="266" t="s">
        <v>240</v>
      </c>
      <c r="C7" s="266" t="s">
        <v>241</v>
      </c>
      <c r="D7" s="266" t="s">
        <v>242</v>
      </c>
      <c r="E7" s="266" t="s">
        <v>240</v>
      </c>
      <c r="F7" s="266" t="s">
        <v>241</v>
      </c>
      <c r="G7" s="266" t="s">
        <v>242</v>
      </c>
      <c r="H7" s="266" t="s">
        <v>240</v>
      </c>
      <c r="I7" s="266" t="s">
        <v>241</v>
      </c>
      <c r="J7" s="266" t="s">
        <v>242</v>
      </c>
      <c r="K7" s="726"/>
    </row>
    <row r="8" spans="1:11" s="94" customFormat="1" ht="19.5" customHeight="1" x14ac:dyDescent="0.3">
      <c r="A8" s="753" t="s">
        <v>9</v>
      </c>
      <c r="B8" s="753"/>
      <c r="C8" s="753"/>
      <c r="D8" s="753"/>
      <c r="E8" s="753"/>
      <c r="F8" s="753"/>
      <c r="G8" s="753"/>
      <c r="H8" s="753"/>
      <c r="I8" s="753"/>
      <c r="J8" s="753"/>
      <c r="K8" s="58" t="s">
        <v>165</v>
      </c>
    </row>
    <row r="9" spans="1:11" ht="19.5" customHeight="1" x14ac:dyDescent="0.35">
      <c r="A9" s="448" t="s">
        <v>16</v>
      </c>
      <c r="B9" s="448">
        <v>73</v>
      </c>
      <c r="C9" s="448">
        <v>119</v>
      </c>
      <c r="D9" s="448">
        <v>192</v>
      </c>
      <c r="E9" s="448">
        <v>0</v>
      </c>
      <c r="F9" s="448">
        <v>0</v>
      </c>
      <c r="G9" s="448">
        <v>0</v>
      </c>
      <c r="H9" s="448">
        <f>SUM(E9,B9)</f>
        <v>73</v>
      </c>
      <c r="I9" s="448">
        <f>SUM(F9,C9)</f>
        <v>119</v>
      </c>
      <c r="J9" s="448">
        <f>SUM(G9,D9)</f>
        <v>192</v>
      </c>
      <c r="K9" s="27" t="s">
        <v>173</v>
      </c>
    </row>
    <row r="10" spans="1:11" ht="19.5" customHeight="1" x14ac:dyDescent="0.35">
      <c r="A10" s="448" t="s">
        <v>17</v>
      </c>
      <c r="B10" s="448">
        <v>44</v>
      </c>
      <c r="C10" s="448">
        <v>84</v>
      </c>
      <c r="D10" s="448">
        <v>128</v>
      </c>
      <c r="E10" s="448">
        <v>0</v>
      </c>
      <c r="F10" s="448">
        <v>0</v>
      </c>
      <c r="G10" s="448">
        <v>0</v>
      </c>
      <c r="H10" s="448">
        <f t="shared" ref="H10:H28" si="0">SUM(E10,B10)</f>
        <v>44</v>
      </c>
      <c r="I10" s="448">
        <f t="shared" ref="I10:I28" si="1">SUM(F10,C10)</f>
        <v>84</v>
      </c>
      <c r="J10" s="448">
        <f t="shared" ref="J10:J28" si="2">SUM(G10,D10)</f>
        <v>128</v>
      </c>
      <c r="K10" s="27" t="s">
        <v>145</v>
      </c>
    </row>
    <row r="11" spans="1:11" ht="19.5" customHeight="1" x14ac:dyDescent="0.35">
      <c r="A11" s="448" t="s">
        <v>18</v>
      </c>
      <c r="B11" s="448">
        <v>31</v>
      </c>
      <c r="C11" s="448">
        <v>79</v>
      </c>
      <c r="D11" s="448">
        <v>110</v>
      </c>
      <c r="E11" s="448">
        <v>0</v>
      </c>
      <c r="F11" s="448">
        <v>0</v>
      </c>
      <c r="G11" s="448">
        <v>0</v>
      </c>
      <c r="H11" s="448">
        <f t="shared" si="0"/>
        <v>31</v>
      </c>
      <c r="I11" s="448">
        <f t="shared" si="1"/>
        <v>79</v>
      </c>
      <c r="J11" s="448">
        <f t="shared" si="2"/>
        <v>110</v>
      </c>
      <c r="K11" s="27" t="s">
        <v>147</v>
      </c>
    </row>
    <row r="12" spans="1:11" s="76" customFormat="1" ht="18.75" customHeight="1" x14ac:dyDescent="0.3">
      <c r="A12" s="448" t="s">
        <v>19</v>
      </c>
      <c r="B12" s="448">
        <v>31</v>
      </c>
      <c r="C12" s="448">
        <v>75</v>
      </c>
      <c r="D12" s="448">
        <v>106</v>
      </c>
      <c r="E12" s="448">
        <v>0</v>
      </c>
      <c r="F12" s="448">
        <v>0</v>
      </c>
      <c r="G12" s="448">
        <v>0</v>
      </c>
      <c r="H12" s="448">
        <f t="shared" si="0"/>
        <v>31</v>
      </c>
      <c r="I12" s="448">
        <f t="shared" si="1"/>
        <v>75</v>
      </c>
      <c r="J12" s="448">
        <f t="shared" si="2"/>
        <v>106</v>
      </c>
      <c r="K12" s="27" t="s">
        <v>146</v>
      </c>
    </row>
    <row r="13" spans="1:11" ht="19.5" customHeight="1" x14ac:dyDescent="0.35">
      <c r="A13" s="448" t="s">
        <v>20</v>
      </c>
      <c r="B13" s="448">
        <v>77</v>
      </c>
      <c r="C13" s="448">
        <v>167</v>
      </c>
      <c r="D13" s="448">
        <v>244</v>
      </c>
      <c r="E13" s="448">
        <v>0</v>
      </c>
      <c r="F13" s="448">
        <v>0</v>
      </c>
      <c r="G13" s="448">
        <v>0</v>
      </c>
      <c r="H13" s="448">
        <f t="shared" si="0"/>
        <v>77</v>
      </c>
      <c r="I13" s="448">
        <f t="shared" si="1"/>
        <v>167</v>
      </c>
      <c r="J13" s="448">
        <f t="shared" si="2"/>
        <v>244</v>
      </c>
      <c r="K13" s="27" t="s">
        <v>148</v>
      </c>
    </row>
    <row r="14" spans="1:11" ht="19.5" customHeight="1" x14ac:dyDescent="0.35">
      <c r="A14" s="448" t="s">
        <v>546</v>
      </c>
      <c r="B14" s="448">
        <v>22</v>
      </c>
      <c r="C14" s="448">
        <v>13</v>
      </c>
      <c r="D14" s="448">
        <v>35</v>
      </c>
      <c r="E14" s="448">
        <v>0</v>
      </c>
      <c r="F14" s="448">
        <v>0</v>
      </c>
      <c r="G14" s="448">
        <v>0</v>
      </c>
      <c r="H14" s="448">
        <f t="shared" si="0"/>
        <v>22</v>
      </c>
      <c r="I14" s="448">
        <f t="shared" si="1"/>
        <v>13</v>
      </c>
      <c r="J14" s="448">
        <f t="shared" si="2"/>
        <v>35</v>
      </c>
      <c r="K14" s="27" t="s">
        <v>547</v>
      </c>
    </row>
    <row r="15" spans="1:11" ht="19.5" customHeight="1" x14ac:dyDescent="0.35">
      <c r="A15" s="448" t="s">
        <v>43</v>
      </c>
      <c r="B15" s="448">
        <v>21</v>
      </c>
      <c r="C15" s="448">
        <v>58</v>
      </c>
      <c r="D15" s="448">
        <v>79</v>
      </c>
      <c r="E15" s="448">
        <v>0</v>
      </c>
      <c r="F15" s="448">
        <v>0</v>
      </c>
      <c r="G15" s="448">
        <v>0</v>
      </c>
      <c r="H15" s="448">
        <f t="shared" si="0"/>
        <v>21</v>
      </c>
      <c r="I15" s="448">
        <f t="shared" si="1"/>
        <v>58</v>
      </c>
      <c r="J15" s="448">
        <f t="shared" si="2"/>
        <v>79</v>
      </c>
      <c r="K15" s="27" t="s">
        <v>200</v>
      </c>
    </row>
    <row r="16" spans="1:11" ht="19.5" customHeight="1" x14ac:dyDescent="0.35">
      <c r="A16" s="448" t="s">
        <v>87</v>
      </c>
      <c r="B16" s="448">
        <v>32</v>
      </c>
      <c r="C16" s="448">
        <v>90</v>
      </c>
      <c r="D16" s="448">
        <v>122</v>
      </c>
      <c r="E16" s="448">
        <v>0</v>
      </c>
      <c r="F16" s="448">
        <v>0</v>
      </c>
      <c r="G16" s="448">
        <v>0</v>
      </c>
      <c r="H16" s="448">
        <f t="shared" si="0"/>
        <v>32</v>
      </c>
      <c r="I16" s="448">
        <f t="shared" si="1"/>
        <v>90</v>
      </c>
      <c r="J16" s="448">
        <f t="shared" si="2"/>
        <v>122</v>
      </c>
      <c r="K16" s="27" t="s">
        <v>187</v>
      </c>
    </row>
    <row r="17" spans="1:11" ht="19.5" customHeight="1" x14ac:dyDescent="0.35">
      <c r="A17" s="448" t="s">
        <v>23</v>
      </c>
      <c r="B17" s="448">
        <v>92</v>
      </c>
      <c r="C17" s="448">
        <v>148</v>
      </c>
      <c r="D17" s="448">
        <v>240</v>
      </c>
      <c r="E17" s="448">
        <v>0</v>
      </c>
      <c r="F17" s="448">
        <v>0</v>
      </c>
      <c r="G17" s="448">
        <v>0</v>
      </c>
      <c r="H17" s="448">
        <f t="shared" si="0"/>
        <v>92</v>
      </c>
      <c r="I17" s="448">
        <f t="shared" si="1"/>
        <v>148</v>
      </c>
      <c r="J17" s="448">
        <f t="shared" si="2"/>
        <v>240</v>
      </c>
      <c r="K17" s="27" t="s">
        <v>152</v>
      </c>
    </row>
    <row r="18" spans="1:11" ht="19.5" customHeight="1" x14ac:dyDescent="0.35">
      <c r="A18" s="350" t="s">
        <v>62</v>
      </c>
      <c r="B18" s="374">
        <v>0</v>
      </c>
      <c r="C18" s="374">
        <v>193</v>
      </c>
      <c r="D18" s="374">
        <v>193</v>
      </c>
      <c r="E18" s="448">
        <v>0</v>
      </c>
      <c r="F18" s="448">
        <v>0</v>
      </c>
      <c r="G18" s="448">
        <v>0</v>
      </c>
      <c r="H18" s="448">
        <f t="shared" si="0"/>
        <v>0</v>
      </c>
      <c r="I18" s="448">
        <f t="shared" si="1"/>
        <v>193</v>
      </c>
      <c r="J18" s="448">
        <f t="shared" si="2"/>
        <v>193</v>
      </c>
      <c r="K18" s="27" t="s">
        <v>201</v>
      </c>
    </row>
    <row r="19" spans="1:11" ht="19.5" customHeight="1" x14ac:dyDescent="0.35">
      <c r="A19" s="350" t="s">
        <v>24</v>
      </c>
      <c r="B19" s="374">
        <v>87</v>
      </c>
      <c r="C19" s="374">
        <v>74</v>
      </c>
      <c r="D19" s="374">
        <v>161</v>
      </c>
      <c r="E19" s="448">
        <v>0</v>
      </c>
      <c r="F19" s="448">
        <v>0</v>
      </c>
      <c r="G19" s="448">
        <v>0</v>
      </c>
      <c r="H19" s="448">
        <f t="shared" si="0"/>
        <v>87</v>
      </c>
      <c r="I19" s="448">
        <f t="shared" si="1"/>
        <v>74</v>
      </c>
      <c r="J19" s="448">
        <f t="shared" si="2"/>
        <v>161</v>
      </c>
      <c r="K19" s="27" t="s">
        <v>167</v>
      </c>
    </row>
    <row r="20" spans="1:11" ht="19.5" customHeight="1" x14ac:dyDescent="0.35">
      <c r="A20" s="350" t="s">
        <v>2</v>
      </c>
      <c r="B20" s="374">
        <v>153</v>
      </c>
      <c r="C20" s="374">
        <v>475</v>
      </c>
      <c r="D20" s="374">
        <v>628</v>
      </c>
      <c r="E20" s="448">
        <v>0</v>
      </c>
      <c r="F20" s="448">
        <v>0</v>
      </c>
      <c r="G20" s="448">
        <v>0</v>
      </c>
      <c r="H20" s="448">
        <f t="shared" si="0"/>
        <v>153</v>
      </c>
      <c r="I20" s="448">
        <f t="shared" si="1"/>
        <v>475</v>
      </c>
      <c r="J20" s="448">
        <f t="shared" si="2"/>
        <v>628</v>
      </c>
      <c r="K20" s="27" t="s">
        <v>471</v>
      </c>
    </row>
    <row r="21" spans="1:11" ht="19.5" customHeight="1" x14ac:dyDescent="0.35">
      <c r="A21" s="448" t="s">
        <v>54</v>
      </c>
      <c r="B21" s="448">
        <v>60</v>
      </c>
      <c r="C21" s="448">
        <v>99</v>
      </c>
      <c r="D21" s="448">
        <v>159</v>
      </c>
      <c r="E21" s="448">
        <v>0</v>
      </c>
      <c r="F21" s="448">
        <v>0</v>
      </c>
      <c r="G21" s="448">
        <v>0</v>
      </c>
      <c r="H21" s="448">
        <f t="shared" si="0"/>
        <v>60</v>
      </c>
      <c r="I21" s="448">
        <f t="shared" si="1"/>
        <v>99</v>
      </c>
      <c r="J21" s="448">
        <f t="shared" si="2"/>
        <v>159</v>
      </c>
      <c r="K21" s="27" t="s">
        <v>470</v>
      </c>
    </row>
    <row r="22" spans="1:11" ht="19.5" customHeight="1" x14ac:dyDescent="0.35">
      <c r="A22" s="448" t="s">
        <v>4</v>
      </c>
      <c r="B22" s="448">
        <v>320</v>
      </c>
      <c r="C22" s="448">
        <v>458</v>
      </c>
      <c r="D22" s="448">
        <v>778</v>
      </c>
      <c r="E22" s="448">
        <v>0</v>
      </c>
      <c r="F22" s="448">
        <v>0</v>
      </c>
      <c r="G22" s="448">
        <v>0</v>
      </c>
      <c r="H22" s="448">
        <f t="shared" si="0"/>
        <v>320</v>
      </c>
      <c r="I22" s="448">
        <f t="shared" si="1"/>
        <v>458</v>
      </c>
      <c r="J22" s="448">
        <f t="shared" si="2"/>
        <v>778</v>
      </c>
      <c r="K22" s="27" t="s">
        <v>191</v>
      </c>
    </row>
    <row r="23" spans="1:11" ht="19.5" customHeight="1" x14ac:dyDescent="0.35">
      <c r="A23" s="448" t="s">
        <v>280</v>
      </c>
      <c r="B23" s="448">
        <v>112</v>
      </c>
      <c r="C23" s="448">
        <v>10</v>
      </c>
      <c r="D23" s="448">
        <v>122</v>
      </c>
      <c r="E23" s="448">
        <v>0</v>
      </c>
      <c r="F23" s="448">
        <v>0</v>
      </c>
      <c r="G23" s="448">
        <v>0</v>
      </c>
      <c r="H23" s="448">
        <f t="shared" si="0"/>
        <v>112</v>
      </c>
      <c r="I23" s="448">
        <f t="shared" si="1"/>
        <v>10</v>
      </c>
      <c r="J23" s="448">
        <f t="shared" si="2"/>
        <v>122</v>
      </c>
      <c r="K23" s="27" t="s">
        <v>281</v>
      </c>
    </row>
    <row r="24" spans="1:11" ht="19.5" customHeight="1" x14ac:dyDescent="0.35">
      <c r="A24" s="448" t="s">
        <v>25</v>
      </c>
      <c r="B24" s="448">
        <v>64</v>
      </c>
      <c r="C24" s="448">
        <v>404</v>
      </c>
      <c r="D24" s="448">
        <v>468</v>
      </c>
      <c r="E24" s="448">
        <v>0</v>
      </c>
      <c r="F24" s="448">
        <v>0</v>
      </c>
      <c r="G24" s="448">
        <v>0</v>
      </c>
      <c r="H24" s="448">
        <f t="shared" si="0"/>
        <v>64</v>
      </c>
      <c r="I24" s="448">
        <f t="shared" si="1"/>
        <v>404</v>
      </c>
      <c r="J24" s="448">
        <f t="shared" si="2"/>
        <v>468</v>
      </c>
      <c r="K24" s="27" t="s">
        <v>277</v>
      </c>
    </row>
    <row r="25" spans="1:11" ht="19.5" customHeight="1" x14ac:dyDescent="0.35">
      <c r="A25" s="448" t="s">
        <v>88</v>
      </c>
      <c r="B25" s="448">
        <v>42</v>
      </c>
      <c r="C25" s="448">
        <v>94</v>
      </c>
      <c r="D25" s="448">
        <v>136</v>
      </c>
      <c r="E25" s="448">
        <v>0</v>
      </c>
      <c r="F25" s="448">
        <v>0</v>
      </c>
      <c r="G25" s="448">
        <v>0</v>
      </c>
      <c r="H25" s="448">
        <f t="shared" si="0"/>
        <v>42</v>
      </c>
      <c r="I25" s="448">
        <f t="shared" si="1"/>
        <v>94</v>
      </c>
      <c r="J25" s="448">
        <f t="shared" si="2"/>
        <v>136</v>
      </c>
      <c r="K25" s="27" t="s">
        <v>202</v>
      </c>
    </row>
    <row r="26" spans="1:11" ht="19.5" customHeight="1" x14ac:dyDescent="0.35">
      <c r="A26" s="448" t="s">
        <v>28</v>
      </c>
      <c r="B26" s="448">
        <v>90</v>
      </c>
      <c r="C26" s="448">
        <v>103</v>
      </c>
      <c r="D26" s="448">
        <v>193</v>
      </c>
      <c r="E26" s="448">
        <v>0</v>
      </c>
      <c r="F26" s="448">
        <v>0</v>
      </c>
      <c r="G26" s="448">
        <v>0</v>
      </c>
      <c r="H26" s="448">
        <f t="shared" si="0"/>
        <v>90</v>
      </c>
      <c r="I26" s="448">
        <f t="shared" si="1"/>
        <v>103</v>
      </c>
      <c r="J26" s="448">
        <f t="shared" si="2"/>
        <v>193</v>
      </c>
      <c r="K26" s="27" t="s">
        <v>158</v>
      </c>
    </row>
    <row r="27" spans="1:11" ht="19.5" customHeight="1" x14ac:dyDescent="0.35">
      <c r="A27" s="243" t="s">
        <v>29</v>
      </c>
      <c r="B27" s="242">
        <v>99</v>
      </c>
      <c r="C27" s="242">
        <v>154</v>
      </c>
      <c r="D27" s="242">
        <v>253</v>
      </c>
      <c r="E27" s="448">
        <v>0</v>
      </c>
      <c r="F27" s="448">
        <v>0</v>
      </c>
      <c r="G27" s="448">
        <v>0</v>
      </c>
      <c r="H27" s="448">
        <f t="shared" si="0"/>
        <v>99</v>
      </c>
      <c r="I27" s="448">
        <f t="shared" si="1"/>
        <v>154</v>
      </c>
      <c r="J27" s="448">
        <f t="shared" si="2"/>
        <v>253</v>
      </c>
      <c r="K27" s="74" t="s">
        <v>160</v>
      </c>
    </row>
    <row r="28" spans="1:11" ht="19.5" customHeight="1" thickBot="1" x14ac:dyDescent="0.4">
      <c r="A28" s="167" t="s">
        <v>11</v>
      </c>
      <c r="B28" s="167">
        <f>SUM(B9:B27)</f>
        <v>1450</v>
      </c>
      <c r="C28" s="167">
        <f t="shared" ref="C28:D28" si="3">SUM(C9:C27)</f>
        <v>2897</v>
      </c>
      <c r="D28" s="167">
        <f t="shared" si="3"/>
        <v>4347</v>
      </c>
      <c r="E28" s="167">
        <v>0</v>
      </c>
      <c r="F28" s="167">
        <v>0</v>
      </c>
      <c r="G28" s="167">
        <v>0</v>
      </c>
      <c r="H28" s="167">
        <f t="shared" si="0"/>
        <v>1450</v>
      </c>
      <c r="I28" s="167">
        <f t="shared" si="1"/>
        <v>2897</v>
      </c>
      <c r="J28" s="167">
        <f t="shared" si="2"/>
        <v>4347</v>
      </c>
      <c r="K28" s="78" t="s">
        <v>162</v>
      </c>
    </row>
    <row r="29" spans="1:11" ht="19.5" customHeight="1" thickTop="1" x14ac:dyDescent="0.35">
      <c r="A29" s="243"/>
      <c r="B29" s="243"/>
      <c r="C29" s="243"/>
      <c r="D29" s="243"/>
      <c r="E29" s="243"/>
      <c r="F29" s="243"/>
      <c r="G29" s="243"/>
      <c r="H29" s="243"/>
      <c r="I29" s="243"/>
      <c r="J29" s="243"/>
      <c r="K29" s="26"/>
    </row>
    <row r="30" spans="1:11" ht="19.5" customHeight="1" x14ac:dyDescent="0.35">
      <c r="A30" s="243"/>
      <c r="B30" s="243"/>
      <c r="C30" s="243"/>
      <c r="D30" s="243"/>
      <c r="E30" s="243"/>
      <c r="F30" s="243"/>
      <c r="G30" s="243"/>
      <c r="H30" s="243"/>
      <c r="I30" s="243"/>
      <c r="J30" s="243"/>
      <c r="K30" s="26"/>
    </row>
    <row r="31" spans="1:11" ht="19.5" customHeight="1" x14ac:dyDescent="0.35">
      <c r="A31" s="346"/>
      <c r="B31" s="21"/>
      <c r="C31" s="21"/>
      <c r="D31" s="21"/>
      <c r="E31" s="21" t="s">
        <v>270</v>
      </c>
      <c r="F31" s="21"/>
      <c r="G31" s="21"/>
      <c r="H31" s="21"/>
      <c r="I31" s="21"/>
      <c r="J31" s="21"/>
      <c r="K31" s="361"/>
    </row>
    <row r="32" spans="1:11" ht="18" customHeight="1" x14ac:dyDescent="0.35">
      <c r="A32" s="339"/>
      <c r="B32" s="125"/>
      <c r="C32" s="125"/>
      <c r="D32" s="125"/>
      <c r="E32" s="125"/>
      <c r="F32" s="125"/>
      <c r="G32" s="125"/>
      <c r="H32" s="125"/>
      <c r="I32" s="125"/>
      <c r="J32" s="125"/>
      <c r="K32" s="126"/>
    </row>
    <row r="33" spans="1:11" ht="18" customHeight="1" x14ac:dyDescent="0.35">
      <c r="A33" s="365"/>
      <c r="B33" s="125"/>
      <c r="C33" s="125"/>
      <c r="D33" s="125"/>
      <c r="E33" s="125"/>
      <c r="F33" s="125"/>
      <c r="G33" s="125"/>
      <c r="H33" s="125"/>
      <c r="I33" s="125"/>
      <c r="J33" s="125"/>
      <c r="K33" s="126"/>
    </row>
    <row r="34" spans="1:11" s="17" customFormat="1" ht="27" customHeight="1" thickBot="1" x14ac:dyDescent="0.9">
      <c r="A34" s="14" t="s">
        <v>662</v>
      </c>
      <c r="B34" s="339"/>
      <c r="C34" s="339"/>
      <c r="D34" s="339"/>
      <c r="E34" s="339"/>
      <c r="F34" s="339"/>
      <c r="G34" s="339"/>
      <c r="H34" s="339"/>
      <c r="I34" s="339"/>
      <c r="J34" s="339"/>
      <c r="K34" s="124" t="s">
        <v>661</v>
      </c>
    </row>
    <row r="35" spans="1:11" s="12" customFormat="1" ht="19.5" customHeight="1" thickTop="1" x14ac:dyDescent="0.3">
      <c r="A35" s="701" t="s">
        <v>14</v>
      </c>
      <c r="B35" s="701" t="s">
        <v>6</v>
      </c>
      <c r="C35" s="701"/>
      <c r="D35" s="701"/>
      <c r="E35" s="701" t="s">
        <v>7</v>
      </c>
      <c r="F35" s="701"/>
      <c r="G35" s="701"/>
      <c r="H35" s="701" t="s">
        <v>236</v>
      </c>
      <c r="I35" s="701"/>
      <c r="J35" s="701"/>
      <c r="K35" s="724" t="s">
        <v>164</v>
      </c>
    </row>
    <row r="36" spans="1:11" s="12" customFormat="1" ht="19.5" customHeight="1" x14ac:dyDescent="0.3">
      <c r="A36" s="702"/>
      <c r="B36" s="702" t="s">
        <v>448</v>
      </c>
      <c r="C36" s="702"/>
      <c r="D36" s="702"/>
      <c r="E36" s="702" t="s">
        <v>128</v>
      </c>
      <c r="F36" s="702"/>
      <c r="G36" s="702"/>
      <c r="H36" s="702" t="s">
        <v>129</v>
      </c>
      <c r="I36" s="702"/>
      <c r="J36" s="702"/>
      <c r="K36" s="725"/>
    </row>
    <row r="37" spans="1:11" s="12" customFormat="1" ht="19.5" customHeight="1" x14ac:dyDescent="0.3">
      <c r="A37" s="702"/>
      <c r="B37" s="341" t="s">
        <v>237</v>
      </c>
      <c r="C37" s="341" t="s">
        <v>270</v>
      </c>
      <c r="D37" s="339" t="s">
        <v>243</v>
      </c>
      <c r="E37" s="341" t="s">
        <v>237</v>
      </c>
      <c r="F37" s="341" t="s">
        <v>270</v>
      </c>
      <c r="G37" s="339" t="s">
        <v>243</v>
      </c>
      <c r="H37" s="341" t="s">
        <v>237</v>
      </c>
      <c r="I37" s="341" t="s">
        <v>270</v>
      </c>
      <c r="J37" s="339" t="s">
        <v>243</v>
      </c>
      <c r="K37" s="725"/>
    </row>
    <row r="38" spans="1:11" s="12" customFormat="1" ht="19.5" customHeight="1" thickBot="1" x14ac:dyDescent="0.35">
      <c r="A38" s="703"/>
      <c r="B38" s="340" t="s">
        <v>240</v>
      </c>
      <c r="C38" s="340" t="s">
        <v>241</v>
      </c>
      <c r="D38" s="340" t="s">
        <v>242</v>
      </c>
      <c r="E38" s="340" t="s">
        <v>240</v>
      </c>
      <c r="F38" s="340" t="s">
        <v>241</v>
      </c>
      <c r="G38" s="340" t="s">
        <v>242</v>
      </c>
      <c r="H38" s="340" t="s">
        <v>240</v>
      </c>
      <c r="I38" s="340" t="s">
        <v>241</v>
      </c>
      <c r="J38" s="340" t="s">
        <v>242</v>
      </c>
      <c r="K38" s="726"/>
    </row>
    <row r="39" spans="1:11" ht="24" customHeight="1" x14ac:dyDescent="0.35">
      <c r="A39" s="243" t="s">
        <v>286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6" t="s">
        <v>203</v>
      </c>
    </row>
    <row r="40" spans="1:11" ht="24" customHeight="1" x14ac:dyDescent="0.35">
      <c r="A40" s="448" t="s">
        <v>19</v>
      </c>
      <c r="B40" s="448">
        <v>71</v>
      </c>
      <c r="C40" s="448">
        <v>31</v>
      </c>
      <c r="D40" s="448">
        <v>102</v>
      </c>
      <c r="E40" s="448">
        <v>0</v>
      </c>
      <c r="F40" s="448">
        <v>0</v>
      </c>
      <c r="G40" s="448">
        <v>0</v>
      </c>
      <c r="H40" s="448">
        <f>SUM(E40,B40)</f>
        <v>71</v>
      </c>
      <c r="I40" s="448">
        <f t="shared" ref="I40:J40" si="4">SUM(F40,C40)</f>
        <v>31</v>
      </c>
      <c r="J40" s="448">
        <f t="shared" si="4"/>
        <v>102</v>
      </c>
      <c r="K40" s="27" t="s">
        <v>147</v>
      </c>
    </row>
    <row r="41" spans="1:11" ht="24" customHeight="1" x14ac:dyDescent="0.35">
      <c r="A41" s="448" t="s">
        <v>20</v>
      </c>
      <c r="B41" s="448">
        <v>2</v>
      </c>
      <c r="C41" s="448">
        <v>0</v>
      </c>
      <c r="D41" s="448">
        <v>2</v>
      </c>
      <c r="E41" s="448">
        <v>0</v>
      </c>
      <c r="F41" s="448">
        <v>0</v>
      </c>
      <c r="G41" s="448">
        <v>0</v>
      </c>
      <c r="H41" s="448">
        <f t="shared" ref="H41:H51" si="5">SUM(E41,B41)</f>
        <v>2</v>
      </c>
      <c r="I41" s="448">
        <f t="shared" ref="I41:I51" si="6">SUM(F41,C41)</f>
        <v>0</v>
      </c>
      <c r="J41" s="448">
        <f t="shared" ref="J41:J51" si="7">SUM(G41,D41)</f>
        <v>2</v>
      </c>
      <c r="K41" s="27" t="s">
        <v>148</v>
      </c>
    </row>
    <row r="42" spans="1:11" ht="24" customHeight="1" x14ac:dyDescent="0.35">
      <c r="A42" s="448" t="s">
        <v>24</v>
      </c>
      <c r="B42" s="448">
        <v>60</v>
      </c>
      <c r="C42" s="448">
        <v>43</v>
      </c>
      <c r="D42" s="448">
        <v>103</v>
      </c>
      <c r="E42" s="448">
        <v>0</v>
      </c>
      <c r="F42" s="448">
        <v>0</v>
      </c>
      <c r="G42" s="448">
        <v>0</v>
      </c>
      <c r="H42" s="448">
        <f t="shared" si="5"/>
        <v>60</v>
      </c>
      <c r="I42" s="448">
        <f t="shared" si="6"/>
        <v>43</v>
      </c>
      <c r="J42" s="448">
        <f t="shared" si="7"/>
        <v>103</v>
      </c>
      <c r="K42" s="27" t="s">
        <v>167</v>
      </c>
    </row>
    <row r="43" spans="1:11" ht="24" customHeight="1" x14ac:dyDescent="0.35">
      <c r="A43" s="448" t="s">
        <v>43</v>
      </c>
      <c r="B43" s="448">
        <v>42</v>
      </c>
      <c r="C43" s="448">
        <v>12</v>
      </c>
      <c r="D43" s="448">
        <v>54</v>
      </c>
      <c r="E43" s="448">
        <v>0</v>
      </c>
      <c r="F43" s="448">
        <v>0</v>
      </c>
      <c r="G43" s="448">
        <v>0</v>
      </c>
      <c r="H43" s="448">
        <f t="shared" si="5"/>
        <v>42</v>
      </c>
      <c r="I43" s="448">
        <f t="shared" si="6"/>
        <v>12</v>
      </c>
      <c r="J43" s="448">
        <f t="shared" si="7"/>
        <v>54</v>
      </c>
      <c r="K43" s="27" t="s">
        <v>200</v>
      </c>
    </row>
    <row r="44" spans="1:11" ht="24" customHeight="1" x14ac:dyDescent="0.35">
      <c r="A44" s="448" t="s">
        <v>87</v>
      </c>
      <c r="B44" s="448">
        <v>61</v>
      </c>
      <c r="C44" s="448">
        <v>22</v>
      </c>
      <c r="D44" s="448">
        <v>83</v>
      </c>
      <c r="E44" s="448">
        <v>0</v>
      </c>
      <c r="F44" s="448">
        <v>0</v>
      </c>
      <c r="G44" s="448">
        <v>0</v>
      </c>
      <c r="H44" s="448">
        <f t="shared" si="5"/>
        <v>61</v>
      </c>
      <c r="I44" s="448">
        <f t="shared" si="6"/>
        <v>22</v>
      </c>
      <c r="J44" s="448">
        <f t="shared" si="7"/>
        <v>83</v>
      </c>
      <c r="K44" s="27" t="s">
        <v>187</v>
      </c>
    </row>
    <row r="45" spans="1:11" ht="24" customHeight="1" x14ac:dyDescent="0.35">
      <c r="A45" s="448" t="s">
        <v>23</v>
      </c>
      <c r="B45" s="448">
        <v>59</v>
      </c>
      <c r="C45" s="448">
        <v>33</v>
      </c>
      <c r="D45" s="448">
        <v>92</v>
      </c>
      <c r="E45" s="448">
        <v>0</v>
      </c>
      <c r="F45" s="448">
        <v>0</v>
      </c>
      <c r="G45" s="448">
        <v>0</v>
      </c>
      <c r="H45" s="448">
        <f t="shared" si="5"/>
        <v>59</v>
      </c>
      <c r="I45" s="448">
        <f t="shared" si="6"/>
        <v>33</v>
      </c>
      <c r="J45" s="448">
        <f t="shared" si="7"/>
        <v>92</v>
      </c>
      <c r="K45" s="27" t="s">
        <v>152</v>
      </c>
    </row>
    <row r="46" spans="1:11" ht="24" customHeight="1" x14ac:dyDescent="0.35">
      <c r="A46" s="448" t="s">
        <v>62</v>
      </c>
      <c r="B46" s="448">
        <v>0</v>
      </c>
      <c r="C46" s="448">
        <v>5</v>
      </c>
      <c r="D46" s="448">
        <v>5</v>
      </c>
      <c r="E46" s="448">
        <v>0</v>
      </c>
      <c r="F46" s="448">
        <v>0</v>
      </c>
      <c r="G46" s="448">
        <v>0</v>
      </c>
      <c r="H46" s="448">
        <f t="shared" si="5"/>
        <v>0</v>
      </c>
      <c r="I46" s="448">
        <f t="shared" si="6"/>
        <v>5</v>
      </c>
      <c r="J46" s="448">
        <f t="shared" si="7"/>
        <v>5</v>
      </c>
      <c r="K46" s="27" t="s">
        <v>201</v>
      </c>
    </row>
    <row r="47" spans="1:11" ht="24" customHeight="1" x14ac:dyDescent="0.35">
      <c r="A47" s="448" t="s">
        <v>2</v>
      </c>
      <c r="B47" s="448">
        <v>152</v>
      </c>
      <c r="C47" s="448">
        <v>183</v>
      </c>
      <c r="D47" s="448">
        <v>335</v>
      </c>
      <c r="E47" s="448">
        <v>0</v>
      </c>
      <c r="F47" s="448">
        <v>0</v>
      </c>
      <c r="G47" s="448">
        <v>0</v>
      </c>
      <c r="H47" s="448">
        <f t="shared" si="5"/>
        <v>152</v>
      </c>
      <c r="I47" s="448">
        <f t="shared" si="6"/>
        <v>183</v>
      </c>
      <c r="J47" s="448">
        <f t="shared" si="7"/>
        <v>335</v>
      </c>
      <c r="K47" s="27" t="s">
        <v>471</v>
      </c>
    </row>
    <row r="48" spans="1:11" ht="24" customHeight="1" x14ac:dyDescent="0.35">
      <c r="A48" s="448" t="s">
        <v>4</v>
      </c>
      <c r="B48" s="448">
        <v>109</v>
      </c>
      <c r="C48" s="448">
        <v>83</v>
      </c>
      <c r="D48" s="448">
        <v>192</v>
      </c>
      <c r="E48" s="448">
        <v>0</v>
      </c>
      <c r="F48" s="448">
        <v>0</v>
      </c>
      <c r="G48" s="448">
        <v>0</v>
      </c>
      <c r="H48" s="448">
        <f t="shared" si="5"/>
        <v>109</v>
      </c>
      <c r="I48" s="448">
        <f t="shared" si="6"/>
        <v>83</v>
      </c>
      <c r="J48" s="448">
        <f t="shared" si="7"/>
        <v>192</v>
      </c>
      <c r="K48" s="27" t="s">
        <v>191</v>
      </c>
    </row>
    <row r="49" spans="1:11" ht="24" customHeight="1" x14ac:dyDescent="0.35">
      <c r="A49" s="448" t="s">
        <v>280</v>
      </c>
      <c r="B49" s="448">
        <v>51</v>
      </c>
      <c r="C49" s="448">
        <v>2</v>
      </c>
      <c r="D49" s="448">
        <v>53</v>
      </c>
      <c r="E49" s="448">
        <v>0</v>
      </c>
      <c r="F49" s="448">
        <v>0</v>
      </c>
      <c r="G49" s="448">
        <v>0</v>
      </c>
      <c r="H49" s="448">
        <f t="shared" si="5"/>
        <v>51</v>
      </c>
      <c r="I49" s="448">
        <f t="shared" si="6"/>
        <v>2</v>
      </c>
      <c r="J49" s="448">
        <f t="shared" si="7"/>
        <v>53</v>
      </c>
      <c r="K49" s="27" t="s">
        <v>281</v>
      </c>
    </row>
    <row r="50" spans="1:11" ht="24" customHeight="1" x14ac:dyDescent="0.35">
      <c r="A50" s="448" t="s">
        <v>28</v>
      </c>
      <c r="B50" s="448">
        <v>91</v>
      </c>
      <c r="C50" s="448">
        <v>17</v>
      </c>
      <c r="D50" s="448">
        <v>108</v>
      </c>
      <c r="E50" s="448">
        <v>0</v>
      </c>
      <c r="F50" s="448">
        <v>0</v>
      </c>
      <c r="G50" s="448">
        <v>0</v>
      </c>
      <c r="H50" s="448">
        <f t="shared" si="5"/>
        <v>91</v>
      </c>
      <c r="I50" s="448">
        <f t="shared" si="6"/>
        <v>17</v>
      </c>
      <c r="J50" s="448">
        <f t="shared" si="7"/>
        <v>108</v>
      </c>
      <c r="K50" s="27" t="s">
        <v>158</v>
      </c>
    </row>
    <row r="51" spans="1:11" ht="24" customHeight="1" thickBot="1" x14ac:dyDescent="0.4">
      <c r="A51" s="350" t="s">
        <v>13</v>
      </c>
      <c r="B51" s="242">
        <f>SUM(B40:B50)</f>
        <v>698</v>
      </c>
      <c r="C51" s="242">
        <f t="shared" ref="C51:D51" si="8">SUM(C40:C50)</f>
        <v>431</v>
      </c>
      <c r="D51" s="242">
        <f t="shared" si="8"/>
        <v>1129</v>
      </c>
      <c r="E51" s="448">
        <v>0</v>
      </c>
      <c r="F51" s="448">
        <v>0</v>
      </c>
      <c r="G51" s="448">
        <v>0</v>
      </c>
      <c r="H51" s="448">
        <f t="shared" si="5"/>
        <v>698</v>
      </c>
      <c r="I51" s="448">
        <f t="shared" si="6"/>
        <v>431</v>
      </c>
      <c r="J51" s="448">
        <f t="shared" si="7"/>
        <v>1129</v>
      </c>
      <c r="K51" s="242" t="s">
        <v>172</v>
      </c>
    </row>
    <row r="52" spans="1:11" ht="24" customHeight="1" thickBot="1" x14ac:dyDescent="0.4">
      <c r="A52" s="25" t="s">
        <v>78</v>
      </c>
      <c r="B52" s="40">
        <f>SUM(B51,B28)</f>
        <v>2148</v>
      </c>
      <c r="C52" s="40">
        <f t="shared" ref="C52:J52" si="9">SUM(C51,C28)</f>
        <v>3328</v>
      </c>
      <c r="D52" s="40">
        <f t="shared" si="9"/>
        <v>5476</v>
      </c>
      <c r="E52" s="40">
        <f t="shared" si="9"/>
        <v>0</v>
      </c>
      <c r="F52" s="40">
        <f t="shared" si="9"/>
        <v>0</v>
      </c>
      <c r="G52" s="40">
        <f t="shared" si="9"/>
        <v>0</v>
      </c>
      <c r="H52" s="40">
        <f t="shared" si="9"/>
        <v>2148</v>
      </c>
      <c r="I52" s="40">
        <f t="shared" si="9"/>
        <v>3328</v>
      </c>
      <c r="J52" s="40">
        <f t="shared" si="9"/>
        <v>5476</v>
      </c>
      <c r="K52" s="75" t="s">
        <v>526</v>
      </c>
    </row>
    <row r="53" spans="1:11" ht="18" customHeight="1" thickTop="1" x14ac:dyDescent="0.35">
      <c r="A53" s="4"/>
      <c r="B53" s="3"/>
      <c r="C53" s="3"/>
      <c r="D53" s="3"/>
      <c r="E53" s="3"/>
      <c r="F53" s="3"/>
      <c r="G53" s="3"/>
      <c r="H53" s="3"/>
      <c r="I53" s="3"/>
      <c r="J53" s="3"/>
    </row>
    <row r="54" spans="1:11" ht="18" customHeight="1" x14ac:dyDescent="0.35">
      <c r="A54" s="4"/>
      <c r="B54" s="3"/>
      <c r="C54" s="3"/>
      <c r="D54" s="3"/>
      <c r="E54" s="3"/>
      <c r="F54" s="3"/>
      <c r="G54" s="3"/>
      <c r="H54" s="3"/>
      <c r="I54" s="3"/>
      <c r="J54" s="3"/>
    </row>
    <row r="55" spans="1:11" ht="18" customHeight="1" x14ac:dyDescent="0.35">
      <c r="A55" s="4"/>
      <c r="B55" s="3"/>
      <c r="C55" s="3"/>
      <c r="D55" s="3"/>
      <c r="E55" s="3"/>
      <c r="F55" s="3"/>
      <c r="G55" s="3"/>
      <c r="H55" s="3"/>
      <c r="I55" s="3"/>
      <c r="J55" s="3"/>
    </row>
    <row r="56" spans="1:11" ht="18" customHeight="1" x14ac:dyDescent="0.35">
      <c r="A56" s="4"/>
      <c r="B56" s="3"/>
      <c r="C56" s="3"/>
      <c r="D56" s="3"/>
      <c r="E56" s="3"/>
      <c r="F56" s="3"/>
      <c r="G56" s="3"/>
      <c r="H56" s="3"/>
      <c r="I56" s="3"/>
      <c r="J56" s="3"/>
    </row>
    <row r="57" spans="1:11" ht="18" customHeight="1" x14ac:dyDescent="0.35">
      <c r="A57" s="4"/>
      <c r="B57" s="3"/>
      <c r="C57" s="3"/>
      <c r="D57" s="3"/>
      <c r="E57" s="3"/>
      <c r="F57" s="3"/>
      <c r="G57" s="3"/>
      <c r="H57" s="3"/>
      <c r="I57" s="3"/>
      <c r="J57" s="3"/>
    </row>
    <row r="58" spans="1:11" ht="18" customHeight="1" x14ac:dyDescent="0.35">
      <c r="A58" s="4"/>
      <c r="B58" s="3"/>
      <c r="C58" s="3"/>
      <c r="D58" s="3"/>
      <c r="E58" s="3"/>
      <c r="F58" s="3"/>
      <c r="G58" s="3"/>
      <c r="H58" s="3"/>
      <c r="I58" s="3"/>
      <c r="J58" s="3"/>
    </row>
    <row r="59" spans="1:11" x14ac:dyDescent="0.35">
      <c r="A59" s="4"/>
      <c r="B59" s="3"/>
      <c r="C59" s="3"/>
      <c r="D59" s="3"/>
      <c r="E59" s="3"/>
      <c r="F59" s="3"/>
      <c r="G59" s="3"/>
      <c r="H59" s="3"/>
      <c r="I59" s="3"/>
      <c r="J59" s="3"/>
    </row>
    <row r="60" spans="1:11" ht="15" customHeight="1" x14ac:dyDescent="0.35">
      <c r="A60" s="4"/>
    </row>
    <row r="61" spans="1:11" x14ac:dyDescent="0.35">
      <c r="A61" s="4"/>
    </row>
    <row r="62" spans="1:11" x14ac:dyDescent="0.35">
      <c r="A62" s="4"/>
    </row>
    <row r="63" spans="1:11" x14ac:dyDescent="0.35">
      <c r="A63" s="4"/>
    </row>
    <row r="64" spans="1:11" x14ac:dyDescent="0.35">
      <c r="A64" s="4"/>
    </row>
  </sheetData>
  <mergeCells count="19">
    <mergeCell ref="A35:A38"/>
    <mergeCell ref="B35:D35"/>
    <mergeCell ref="E35:G35"/>
    <mergeCell ref="H35:J35"/>
    <mergeCell ref="K35:K38"/>
    <mergeCell ref="B36:D36"/>
    <mergeCell ref="E36:G36"/>
    <mergeCell ref="H36:J36"/>
    <mergeCell ref="B5:D5"/>
    <mergeCell ref="E5:G5"/>
    <mergeCell ref="H5:J5"/>
    <mergeCell ref="A1:K1"/>
    <mergeCell ref="A8:J8"/>
    <mergeCell ref="A2:K2"/>
    <mergeCell ref="A4:A7"/>
    <mergeCell ref="B4:D4"/>
    <mergeCell ref="E4:G4"/>
    <mergeCell ref="H4:J4"/>
    <mergeCell ref="K4:K7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00B050"/>
  </sheetPr>
  <dimension ref="A1:K31"/>
  <sheetViews>
    <sheetView rightToLeft="1" view="pageBreakPreview" zoomScale="85" zoomScaleSheetLayoutView="85" workbookViewId="0">
      <selection activeCell="P15" sqref="P15"/>
    </sheetView>
  </sheetViews>
  <sheetFormatPr defaultRowHeight="13.2" x14ac:dyDescent="0.25"/>
  <cols>
    <col min="1" max="1" width="30.6640625" customWidth="1"/>
    <col min="2" max="10" width="9.6640625" customWidth="1"/>
    <col min="11" max="11" width="30.88671875" customWidth="1"/>
    <col min="249" max="249" width="26.44140625" customWidth="1"/>
    <col min="250" max="258" width="9.44140625" customWidth="1"/>
    <col min="505" max="505" width="26.44140625" customWidth="1"/>
    <col min="506" max="514" width="9.44140625" customWidth="1"/>
    <col min="761" max="761" width="26.44140625" customWidth="1"/>
    <col min="762" max="770" width="9.44140625" customWidth="1"/>
    <col min="1017" max="1017" width="26.44140625" customWidth="1"/>
    <col min="1018" max="1026" width="9.44140625" customWidth="1"/>
    <col min="1273" max="1273" width="26.44140625" customWidth="1"/>
    <col min="1274" max="1282" width="9.44140625" customWidth="1"/>
    <col min="1529" max="1529" width="26.44140625" customWidth="1"/>
    <col min="1530" max="1538" width="9.44140625" customWidth="1"/>
    <col min="1785" max="1785" width="26.44140625" customWidth="1"/>
    <col min="1786" max="1794" width="9.44140625" customWidth="1"/>
    <col min="2041" max="2041" width="26.44140625" customWidth="1"/>
    <col min="2042" max="2050" width="9.44140625" customWidth="1"/>
    <col min="2297" max="2297" width="26.44140625" customWidth="1"/>
    <col min="2298" max="2306" width="9.44140625" customWidth="1"/>
    <col min="2553" max="2553" width="26.44140625" customWidth="1"/>
    <col min="2554" max="2562" width="9.44140625" customWidth="1"/>
    <col min="2809" max="2809" width="26.44140625" customWidth="1"/>
    <col min="2810" max="2818" width="9.44140625" customWidth="1"/>
    <col min="3065" max="3065" width="26.44140625" customWidth="1"/>
    <col min="3066" max="3074" width="9.44140625" customWidth="1"/>
    <col min="3321" max="3321" width="26.44140625" customWidth="1"/>
    <col min="3322" max="3330" width="9.44140625" customWidth="1"/>
    <col min="3577" max="3577" width="26.44140625" customWidth="1"/>
    <col min="3578" max="3586" width="9.44140625" customWidth="1"/>
    <col min="3833" max="3833" width="26.44140625" customWidth="1"/>
    <col min="3834" max="3842" width="9.44140625" customWidth="1"/>
    <col min="4089" max="4089" width="26.44140625" customWidth="1"/>
    <col min="4090" max="4098" width="9.44140625" customWidth="1"/>
    <col min="4345" max="4345" width="26.44140625" customWidth="1"/>
    <col min="4346" max="4354" width="9.44140625" customWidth="1"/>
    <col min="4601" max="4601" width="26.44140625" customWidth="1"/>
    <col min="4602" max="4610" width="9.44140625" customWidth="1"/>
    <col min="4857" max="4857" width="26.44140625" customWidth="1"/>
    <col min="4858" max="4866" width="9.44140625" customWidth="1"/>
    <col min="5113" max="5113" width="26.44140625" customWidth="1"/>
    <col min="5114" max="5122" width="9.44140625" customWidth="1"/>
    <col min="5369" max="5369" width="26.44140625" customWidth="1"/>
    <col min="5370" max="5378" width="9.44140625" customWidth="1"/>
    <col min="5625" max="5625" width="26.44140625" customWidth="1"/>
    <col min="5626" max="5634" width="9.44140625" customWidth="1"/>
    <col min="5881" max="5881" width="26.44140625" customWidth="1"/>
    <col min="5882" max="5890" width="9.44140625" customWidth="1"/>
    <col min="6137" max="6137" width="26.44140625" customWidth="1"/>
    <col min="6138" max="6146" width="9.44140625" customWidth="1"/>
    <col min="6393" max="6393" width="26.44140625" customWidth="1"/>
    <col min="6394" max="6402" width="9.44140625" customWidth="1"/>
    <col min="6649" max="6649" width="26.44140625" customWidth="1"/>
    <col min="6650" max="6658" width="9.44140625" customWidth="1"/>
    <col min="6905" max="6905" width="26.44140625" customWidth="1"/>
    <col min="6906" max="6914" width="9.44140625" customWidth="1"/>
    <col min="7161" max="7161" width="26.44140625" customWidth="1"/>
    <col min="7162" max="7170" width="9.44140625" customWidth="1"/>
    <col min="7417" max="7417" width="26.44140625" customWidth="1"/>
    <col min="7418" max="7426" width="9.44140625" customWidth="1"/>
    <col min="7673" max="7673" width="26.44140625" customWidth="1"/>
    <col min="7674" max="7682" width="9.44140625" customWidth="1"/>
    <col min="7929" max="7929" width="26.44140625" customWidth="1"/>
    <col min="7930" max="7938" width="9.44140625" customWidth="1"/>
    <col min="8185" max="8185" width="26.44140625" customWidth="1"/>
    <col min="8186" max="8194" width="9.44140625" customWidth="1"/>
    <col min="8441" max="8441" width="26.44140625" customWidth="1"/>
    <col min="8442" max="8450" width="9.44140625" customWidth="1"/>
    <col min="8697" max="8697" width="26.44140625" customWidth="1"/>
    <col min="8698" max="8706" width="9.44140625" customWidth="1"/>
    <col min="8953" max="8953" width="26.44140625" customWidth="1"/>
    <col min="8954" max="8962" width="9.44140625" customWidth="1"/>
    <col min="9209" max="9209" width="26.44140625" customWidth="1"/>
    <col min="9210" max="9218" width="9.44140625" customWidth="1"/>
    <col min="9465" max="9465" width="26.44140625" customWidth="1"/>
    <col min="9466" max="9474" width="9.44140625" customWidth="1"/>
    <col min="9721" max="9721" width="26.44140625" customWidth="1"/>
    <col min="9722" max="9730" width="9.44140625" customWidth="1"/>
    <col min="9977" max="9977" width="26.44140625" customWidth="1"/>
    <col min="9978" max="9986" width="9.44140625" customWidth="1"/>
    <col min="10233" max="10233" width="26.44140625" customWidth="1"/>
    <col min="10234" max="10242" width="9.44140625" customWidth="1"/>
    <col min="10489" max="10489" width="26.44140625" customWidth="1"/>
    <col min="10490" max="10498" width="9.44140625" customWidth="1"/>
    <col min="10745" max="10745" width="26.44140625" customWidth="1"/>
    <col min="10746" max="10754" width="9.44140625" customWidth="1"/>
    <col min="11001" max="11001" width="26.44140625" customWidth="1"/>
    <col min="11002" max="11010" width="9.44140625" customWidth="1"/>
    <col min="11257" max="11257" width="26.44140625" customWidth="1"/>
    <col min="11258" max="11266" width="9.44140625" customWidth="1"/>
    <col min="11513" max="11513" width="26.44140625" customWidth="1"/>
    <col min="11514" max="11522" width="9.44140625" customWidth="1"/>
    <col min="11769" max="11769" width="26.44140625" customWidth="1"/>
    <col min="11770" max="11778" width="9.44140625" customWidth="1"/>
    <col min="12025" max="12025" width="26.44140625" customWidth="1"/>
    <col min="12026" max="12034" width="9.44140625" customWidth="1"/>
    <col min="12281" max="12281" width="26.44140625" customWidth="1"/>
    <col min="12282" max="12290" width="9.44140625" customWidth="1"/>
    <col min="12537" max="12537" width="26.44140625" customWidth="1"/>
    <col min="12538" max="12546" width="9.44140625" customWidth="1"/>
    <col min="12793" max="12793" width="26.44140625" customWidth="1"/>
    <col min="12794" max="12802" width="9.44140625" customWidth="1"/>
    <col min="13049" max="13049" width="26.44140625" customWidth="1"/>
    <col min="13050" max="13058" width="9.44140625" customWidth="1"/>
    <col min="13305" max="13305" width="26.44140625" customWidth="1"/>
    <col min="13306" max="13314" width="9.44140625" customWidth="1"/>
    <col min="13561" max="13561" width="26.44140625" customWidth="1"/>
    <col min="13562" max="13570" width="9.44140625" customWidth="1"/>
    <col min="13817" max="13817" width="26.44140625" customWidth="1"/>
    <col min="13818" max="13826" width="9.44140625" customWidth="1"/>
    <col min="14073" max="14073" width="26.44140625" customWidth="1"/>
    <col min="14074" max="14082" width="9.44140625" customWidth="1"/>
    <col min="14329" max="14329" width="26.44140625" customWidth="1"/>
    <col min="14330" max="14338" width="9.44140625" customWidth="1"/>
    <col min="14585" max="14585" width="26.44140625" customWidth="1"/>
    <col min="14586" max="14594" width="9.44140625" customWidth="1"/>
    <col min="14841" max="14841" width="26.44140625" customWidth="1"/>
    <col min="14842" max="14850" width="9.44140625" customWidth="1"/>
    <col min="15097" max="15097" width="26.44140625" customWidth="1"/>
    <col min="15098" max="15106" width="9.44140625" customWidth="1"/>
    <col min="15353" max="15353" width="26.44140625" customWidth="1"/>
    <col min="15354" max="15362" width="9.44140625" customWidth="1"/>
    <col min="15609" max="15609" width="26.44140625" customWidth="1"/>
    <col min="15610" max="15618" width="9.44140625" customWidth="1"/>
    <col min="15865" max="15865" width="26.44140625" customWidth="1"/>
    <col min="15866" max="15874" width="9.44140625" customWidth="1"/>
    <col min="16121" max="16121" width="26.44140625" customWidth="1"/>
    <col min="16122" max="16130" width="9.44140625" customWidth="1"/>
  </cols>
  <sheetData>
    <row r="1" spans="1:11" ht="46.5" customHeight="1" x14ac:dyDescent="0.25">
      <c r="A1" s="748" t="s">
        <v>806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</row>
    <row r="2" spans="1:11" ht="40.5" customHeight="1" x14ac:dyDescent="0.25">
      <c r="A2" s="748" t="s">
        <v>807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ht="18" customHeight="1" thickBot="1" x14ac:dyDescent="0.35">
      <c r="A3" s="14" t="s">
        <v>663</v>
      </c>
      <c r="B3" s="140"/>
      <c r="C3" s="140"/>
      <c r="D3" s="140"/>
      <c r="E3" s="140"/>
      <c r="F3" s="140"/>
      <c r="G3" s="140"/>
      <c r="H3" s="140"/>
      <c r="I3" s="140"/>
      <c r="J3" s="140"/>
      <c r="K3" s="150" t="s">
        <v>664</v>
      </c>
    </row>
    <row r="4" spans="1:11" s="3" customFormat="1" ht="18.75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s="3" customFormat="1" ht="18.75" customHeight="1" x14ac:dyDescent="0.25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3" customFormat="1" ht="18.75" customHeight="1" x14ac:dyDescent="0.25">
      <c r="A6" s="702"/>
      <c r="B6" s="197" t="s">
        <v>237</v>
      </c>
      <c r="C6" s="197" t="s">
        <v>270</v>
      </c>
      <c r="D6" s="322" t="s">
        <v>243</v>
      </c>
      <c r="E6" s="197" t="s">
        <v>237</v>
      </c>
      <c r="F6" s="197" t="s">
        <v>270</v>
      </c>
      <c r="G6" s="322" t="s">
        <v>243</v>
      </c>
      <c r="H6" s="197" t="s">
        <v>237</v>
      </c>
      <c r="I6" s="197" t="s">
        <v>270</v>
      </c>
      <c r="J6" s="322" t="s">
        <v>243</v>
      </c>
      <c r="K6" s="725"/>
    </row>
    <row r="7" spans="1:11" s="3" customFormat="1" ht="18.75" customHeight="1" thickBot="1" x14ac:dyDescent="0.3">
      <c r="A7" s="70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26"/>
    </row>
    <row r="8" spans="1:11" ht="24.75" customHeight="1" x14ac:dyDescent="0.25">
      <c r="A8" s="165" t="s">
        <v>9</v>
      </c>
      <c r="B8" s="166"/>
      <c r="C8" s="166"/>
      <c r="D8" s="166"/>
      <c r="E8" s="166"/>
      <c r="F8" s="166"/>
      <c r="G8" s="166"/>
      <c r="H8" s="166"/>
      <c r="I8" s="166"/>
      <c r="J8" s="166"/>
      <c r="K8" s="144" t="s">
        <v>165</v>
      </c>
    </row>
    <row r="9" spans="1:11" ht="24.75" customHeight="1" x14ac:dyDescent="0.3">
      <c r="A9" s="448" t="s">
        <v>22</v>
      </c>
      <c r="B9" s="448">
        <v>28</v>
      </c>
      <c r="C9" s="448">
        <v>12</v>
      </c>
      <c r="D9" s="448">
        <v>40</v>
      </c>
      <c r="E9" s="448">
        <v>0</v>
      </c>
      <c r="F9" s="448">
        <v>0</v>
      </c>
      <c r="G9" s="448">
        <v>0</v>
      </c>
      <c r="H9" s="448">
        <f>E9+B9</f>
        <v>28</v>
      </c>
      <c r="I9" s="448">
        <f t="shared" ref="I9:J9" si="0">F9+C9</f>
        <v>12</v>
      </c>
      <c r="J9" s="448">
        <f t="shared" si="0"/>
        <v>40</v>
      </c>
      <c r="K9" s="27" t="s">
        <v>151</v>
      </c>
    </row>
    <row r="10" spans="1:11" ht="24.75" customHeight="1" x14ac:dyDescent="0.3">
      <c r="A10" s="448" t="s">
        <v>548</v>
      </c>
      <c r="B10" s="448">
        <v>23</v>
      </c>
      <c r="C10" s="448">
        <v>45</v>
      </c>
      <c r="D10" s="448">
        <v>68</v>
      </c>
      <c r="E10" s="448">
        <v>0</v>
      </c>
      <c r="F10" s="448">
        <v>0</v>
      </c>
      <c r="G10" s="448">
        <v>0</v>
      </c>
      <c r="H10" s="448">
        <f t="shared" ref="H10:H16" si="1">E10+B10</f>
        <v>23</v>
      </c>
      <c r="I10" s="448">
        <f t="shared" ref="I10:I16" si="2">F10+C10</f>
        <v>45</v>
      </c>
      <c r="J10" s="448">
        <f t="shared" ref="J10:J16" si="3">G10+D10</f>
        <v>68</v>
      </c>
      <c r="K10" s="27" t="s">
        <v>200</v>
      </c>
    </row>
    <row r="11" spans="1:11" ht="24.75" customHeight="1" x14ac:dyDescent="0.3">
      <c r="A11" s="448" t="s">
        <v>21</v>
      </c>
      <c r="B11" s="448">
        <v>79</v>
      </c>
      <c r="C11" s="448">
        <v>84</v>
      </c>
      <c r="D11" s="448">
        <v>163</v>
      </c>
      <c r="E11" s="448">
        <v>0</v>
      </c>
      <c r="F11" s="448">
        <v>0</v>
      </c>
      <c r="G11" s="448">
        <v>0</v>
      </c>
      <c r="H11" s="448">
        <f t="shared" si="1"/>
        <v>79</v>
      </c>
      <c r="I11" s="448">
        <f t="shared" si="2"/>
        <v>84</v>
      </c>
      <c r="J11" s="448">
        <f t="shared" si="3"/>
        <v>163</v>
      </c>
      <c r="K11" s="27" t="s">
        <v>150</v>
      </c>
    </row>
    <row r="12" spans="1:11" ht="24.75" customHeight="1" x14ac:dyDescent="0.3">
      <c r="A12" s="448" t="s">
        <v>288</v>
      </c>
      <c r="B12" s="448">
        <v>24</v>
      </c>
      <c r="C12" s="448">
        <v>46</v>
      </c>
      <c r="D12" s="448">
        <v>70</v>
      </c>
      <c r="E12" s="448">
        <v>0</v>
      </c>
      <c r="F12" s="448">
        <v>0</v>
      </c>
      <c r="G12" s="448">
        <v>0</v>
      </c>
      <c r="H12" s="448">
        <f t="shared" si="1"/>
        <v>24</v>
      </c>
      <c r="I12" s="448">
        <f t="shared" si="2"/>
        <v>46</v>
      </c>
      <c r="J12" s="448">
        <f t="shared" si="3"/>
        <v>70</v>
      </c>
      <c r="K12" s="27" t="s">
        <v>454</v>
      </c>
    </row>
    <row r="13" spans="1:11" ht="24.75" customHeight="1" x14ac:dyDescent="0.3">
      <c r="A13" s="448" t="s">
        <v>77</v>
      </c>
      <c r="B13" s="448">
        <v>42</v>
      </c>
      <c r="C13" s="448">
        <v>38</v>
      </c>
      <c r="D13" s="448">
        <v>80</v>
      </c>
      <c r="E13" s="448">
        <v>0</v>
      </c>
      <c r="F13" s="448">
        <v>0</v>
      </c>
      <c r="G13" s="448">
        <v>0</v>
      </c>
      <c r="H13" s="448">
        <f t="shared" si="1"/>
        <v>42</v>
      </c>
      <c r="I13" s="448">
        <f t="shared" si="2"/>
        <v>38</v>
      </c>
      <c r="J13" s="448">
        <f t="shared" si="3"/>
        <v>80</v>
      </c>
      <c r="K13" s="27" t="s">
        <v>538</v>
      </c>
    </row>
    <row r="14" spans="1:11" ht="24.75" customHeight="1" x14ac:dyDescent="0.3">
      <c r="A14" s="448" t="s">
        <v>68</v>
      </c>
      <c r="B14" s="448">
        <v>45</v>
      </c>
      <c r="C14" s="448">
        <v>36</v>
      </c>
      <c r="D14" s="448">
        <v>81</v>
      </c>
      <c r="E14" s="448">
        <v>0</v>
      </c>
      <c r="F14" s="448">
        <v>0</v>
      </c>
      <c r="G14" s="448">
        <v>0</v>
      </c>
      <c r="H14" s="448">
        <f t="shared" si="1"/>
        <v>45</v>
      </c>
      <c r="I14" s="448">
        <f t="shared" si="2"/>
        <v>36</v>
      </c>
      <c r="J14" s="448">
        <f t="shared" si="3"/>
        <v>81</v>
      </c>
      <c r="K14" s="499" t="s">
        <v>573</v>
      </c>
    </row>
    <row r="15" spans="1:11" ht="24.75" customHeight="1" thickBot="1" x14ac:dyDescent="0.3">
      <c r="A15" s="148" t="s">
        <v>11</v>
      </c>
      <c r="B15" s="374">
        <f>SUM(B9:B14)</f>
        <v>241</v>
      </c>
      <c r="C15" s="448">
        <f t="shared" ref="C15:J15" si="4">SUM(C9:C14)</f>
        <v>261</v>
      </c>
      <c r="D15" s="448">
        <f t="shared" si="4"/>
        <v>502</v>
      </c>
      <c r="E15" s="448">
        <f t="shared" si="4"/>
        <v>0</v>
      </c>
      <c r="F15" s="448">
        <f t="shared" si="4"/>
        <v>0</v>
      </c>
      <c r="G15" s="448">
        <f t="shared" si="4"/>
        <v>0</v>
      </c>
      <c r="H15" s="448">
        <f t="shared" si="4"/>
        <v>241</v>
      </c>
      <c r="I15" s="448">
        <f t="shared" si="4"/>
        <v>261</v>
      </c>
      <c r="J15" s="448">
        <f t="shared" si="4"/>
        <v>502</v>
      </c>
      <c r="K15" s="352" t="s">
        <v>162</v>
      </c>
    </row>
    <row r="16" spans="1:11" ht="24.75" customHeight="1" thickBot="1" x14ac:dyDescent="0.3">
      <c r="A16" s="25" t="s">
        <v>78</v>
      </c>
      <c r="B16" s="40">
        <f>SUM(B15)</f>
        <v>241</v>
      </c>
      <c r="C16" s="40">
        <f t="shared" ref="C16:D16" si="5">SUM(C15)</f>
        <v>261</v>
      </c>
      <c r="D16" s="40">
        <f t="shared" si="5"/>
        <v>502</v>
      </c>
      <c r="E16" s="25">
        <v>0</v>
      </c>
      <c r="F16" s="40">
        <v>0</v>
      </c>
      <c r="G16" s="40">
        <v>0</v>
      </c>
      <c r="H16" s="40">
        <f t="shared" si="1"/>
        <v>241</v>
      </c>
      <c r="I16" s="25">
        <f t="shared" si="2"/>
        <v>261</v>
      </c>
      <c r="J16" s="40">
        <f t="shared" si="3"/>
        <v>502</v>
      </c>
      <c r="K16" s="446" t="s">
        <v>526</v>
      </c>
    </row>
    <row r="17" spans="5:5" ht="13.8" thickTop="1" x14ac:dyDescent="0.25"/>
    <row r="31" spans="5:5" x14ac:dyDescent="0.25">
      <c r="E31" t="s">
        <v>270</v>
      </c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A1:K52"/>
  <sheetViews>
    <sheetView rightToLeft="1" view="pageBreakPreview" topLeftCell="A10" zoomScale="80" zoomScaleNormal="60" zoomScaleSheetLayoutView="80" workbookViewId="0">
      <selection activeCell="O37" sqref="O37"/>
    </sheetView>
  </sheetViews>
  <sheetFormatPr defaultRowHeight="18" x14ac:dyDescent="0.35"/>
  <cols>
    <col min="1" max="1" width="32" style="489" customWidth="1"/>
    <col min="2" max="10" width="10" style="489" customWidth="1"/>
    <col min="11" max="11" width="38" style="489" customWidth="1"/>
    <col min="12" max="218" width="9.109375" style="489"/>
    <col min="219" max="219" width="27.33203125" style="489" customWidth="1"/>
    <col min="220" max="231" width="10.33203125" style="489" customWidth="1"/>
    <col min="232" max="474" width="9.109375" style="489"/>
    <col min="475" max="475" width="27.33203125" style="489" customWidth="1"/>
    <col min="476" max="487" width="10.33203125" style="489" customWidth="1"/>
    <col min="488" max="730" width="9.109375" style="489"/>
    <col min="731" max="731" width="27.33203125" style="489" customWidth="1"/>
    <col min="732" max="743" width="10.33203125" style="489" customWidth="1"/>
    <col min="744" max="986" width="9.109375" style="489"/>
    <col min="987" max="987" width="27.33203125" style="489" customWidth="1"/>
    <col min="988" max="999" width="10.33203125" style="489" customWidth="1"/>
    <col min="1000" max="1242" width="9.109375" style="489"/>
    <col min="1243" max="1243" width="27.33203125" style="489" customWidth="1"/>
    <col min="1244" max="1255" width="10.33203125" style="489" customWidth="1"/>
    <col min="1256" max="1498" width="9.109375" style="489"/>
    <col min="1499" max="1499" width="27.33203125" style="489" customWidth="1"/>
    <col min="1500" max="1511" width="10.33203125" style="489" customWidth="1"/>
    <col min="1512" max="1754" width="9.109375" style="489"/>
    <col min="1755" max="1755" width="27.33203125" style="489" customWidth="1"/>
    <col min="1756" max="1767" width="10.33203125" style="489" customWidth="1"/>
    <col min="1768" max="2010" width="9.109375" style="489"/>
    <col min="2011" max="2011" width="27.33203125" style="489" customWidth="1"/>
    <col min="2012" max="2023" width="10.33203125" style="489" customWidth="1"/>
    <col min="2024" max="2266" width="9.109375" style="489"/>
    <col min="2267" max="2267" width="27.33203125" style="489" customWidth="1"/>
    <col min="2268" max="2279" width="10.33203125" style="489" customWidth="1"/>
    <col min="2280" max="2522" width="9.109375" style="489"/>
    <col min="2523" max="2523" width="27.33203125" style="489" customWidth="1"/>
    <col min="2524" max="2535" width="10.33203125" style="489" customWidth="1"/>
    <col min="2536" max="2778" width="9.109375" style="489"/>
    <col min="2779" max="2779" width="27.33203125" style="489" customWidth="1"/>
    <col min="2780" max="2791" width="10.33203125" style="489" customWidth="1"/>
    <col min="2792" max="3034" width="9.109375" style="489"/>
    <col min="3035" max="3035" width="27.33203125" style="489" customWidth="1"/>
    <col min="3036" max="3047" width="10.33203125" style="489" customWidth="1"/>
    <col min="3048" max="3290" width="9.109375" style="489"/>
    <col min="3291" max="3291" width="27.33203125" style="489" customWidth="1"/>
    <col min="3292" max="3303" width="10.33203125" style="489" customWidth="1"/>
    <col min="3304" max="3546" width="9.109375" style="489"/>
    <col min="3547" max="3547" width="27.33203125" style="489" customWidth="1"/>
    <col min="3548" max="3559" width="10.33203125" style="489" customWidth="1"/>
    <col min="3560" max="3802" width="9.109375" style="489"/>
    <col min="3803" max="3803" width="27.33203125" style="489" customWidth="1"/>
    <col min="3804" max="3815" width="10.33203125" style="489" customWidth="1"/>
    <col min="3816" max="4058" width="9.109375" style="489"/>
    <col min="4059" max="4059" width="27.33203125" style="489" customWidth="1"/>
    <col min="4060" max="4071" width="10.33203125" style="489" customWidth="1"/>
    <col min="4072" max="4314" width="9.109375" style="489"/>
    <col min="4315" max="4315" width="27.33203125" style="489" customWidth="1"/>
    <col min="4316" max="4327" width="10.33203125" style="489" customWidth="1"/>
    <col min="4328" max="4570" width="9.109375" style="489"/>
    <col min="4571" max="4571" width="27.33203125" style="489" customWidth="1"/>
    <col min="4572" max="4583" width="10.33203125" style="489" customWidth="1"/>
    <col min="4584" max="4826" width="9.109375" style="489"/>
    <col min="4827" max="4827" width="27.33203125" style="489" customWidth="1"/>
    <col min="4828" max="4839" width="10.33203125" style="489" customWidth="1"/>
    <col min="4840" max="5082" width="9.109375" style="489"/>
    <col min="5083" max="5083" width="27.33203125" style="489" customWidth="1"/>
    <col min="5084" max="5095" width="10.33203125" style="489" customWidth="1"/>
    <col min="5096" max="5338" width="9.109375" style="489"/>
    <col min="5339" max="5339" width="27.33203125" style="489" customWidth="1"/>
    <col min="5340" max="5351" width="10.33203125" style="489" customWidth="1"/>
    <col min="5352" max="5594" width="9.109375" style="489"/>
    <col min="5595" max="5595" width="27.33203125" style="489" customWidth="1"/>
    <col min="5596" max="5607" width="10.33203125" style="489" customWidth="1"/>
    <col min="5608" max="5850" width="9.109375" style="489"/>
    <col min="5851" max="5851" width="27.33203125" style="489" customWidth="1"/>
    <col min="5852" max="5863" width="10.33203125" style="489" customWidth="1"/>
    <col min="5864" max="6106" width="9.109375" style="489"/>
    <col min="6107" max="6107" width="27.33203125" style="489" customWidth="1"/>
    <col min="6108" max="6119" width="10.33203125" style="489" customWidth="1"/>
    <col min="6120" max="6362" width="9.109375" style="489"/>
    <col min="6363" max="6363" width="27.33203125" style="489" customWidth="1"/>
    <col min="6364" max="6375" width="10.33203125" style="489" customWidth="1"/>
    <col min="6376" max="6618" width="9.109375" style="489"/>
    <col min="6619" max="6619" width="27.33203125" style="489" customWidth="1"/>
    <col min="6620" max="6631" width="10.33203125" style="489" customWidth="1"/>
    <col min="6632" max="6874" width="9.109375" style="489"/>
    <col min="6875" max="6875" width="27.33203125" style="489" customWidth="1"/>
    <col min="6876" max="6887" width="10.33203125" style="489" customWidth="1"/>
    <col min="6888" max="7130" width="9.109375" style="489"/>
    <col min="7131" max="7131" width="27.33203125" style="489" customWidth="1"/>
    <col min="7132" max="7143" width="10.33203125" style="489" customWidth="1"/>
    <col min="7144" max="7386" width="9.109375" style="489"/>
    <col min="7387" max="7387" width="27.33203125" style="489" customWidth="1"/>
    <col min="7388" max="7399" width="10.33203125" style="489" customWidth="1"/>
    <col min="7400" max="7642" width="9.109375" style="489"/>
    <col min="7643" max="7643" width="27.33203125" style="489" customWidth="1"/>
    <col min="7644" max="7655" width="10.33203125" style="489" customWidth="1"/>
    <col min="7656" max="7898" width="9.109375" style="489"/>
    <col min="7899" max="7899" width="27.33203125" style="489" customWidth="1"/>
    <col min="7900" max="7911" width="10.33203125" style="489" customWidth="1"/>
    <col min="7912" max="8154" width="9.109375" style="489"/>
    <col min="8155" max="8155" width="27.33203125" style="489" customWidth="1"/>
    <col min="8156" max="8167" width="10.33203125" style="489" customWidth="1"/>
    <col min="8168" max="8410" width="9.109375" style="489"/>
    <col min="8411" max="8411" width="27.33203125" style="489" customWidth="1"/>
    <col min="8412" max="8423" width="10.33203125" style="489" customWidth="1"/>
    <col min="8424" max="8666" width="9.109375" style="489"/>
    <col min="8667" max="8667" width="27.33203125" style="489" customWidth="1"/>
    <col min="8668" max="8679" width="10.33203125" style="489" customWidth="1"/>
    <col min="8680" max="8922" width="9.109375" style="489"/>
    <col min="8923" max="8923" width="27.33203125" style="489" customWidth="1"/>
    <col min="8924" max="8935" width="10.33203125" style="489" customWidth="1"/>
    <col min="8936" max="9178" width="9.109375" style="489"/>
    <col min="9179" max="9179" width="27.33203125" style="489" customWidth="1"/>
    <col min="9180" max="9191" width="10.33203125" style="489" customWidth="1"/>
    <col min="9192" max="9434" width="9.109375" style="489"/>
    <col min="9435" max="9435" width="27.33203125" style="489" customWidth="1"/>
    <col min="9436" max="9447" width="10.33203125" style="489" customWidth="1"/>
    <col min="9448" max="9690" width="9.109375" style="489"/>
    <col min="9691" max="9691" width="27.33203125" style="489" customWidth="1"/>
    <col min="9692" max="9703" width="10.33203125" style="489" customWidth="1"/>
    <col min="9704" max="9946" width="9.109375" style="489"/>
    <col min="9947" max="9947" width="27.33203125" style="489" customWidth="1"/>
    <col min="9948" max="9959" width="10.33203125" style="489" customWidth="1"/>
    <col min="9960" max="10202" width="9.109375" style="489"/>
    <col min="10203" max="10203" width="27.33203125" style="489" customWidth="1"/>
    <col min="10204" max="10215" width="10.33203125" style="489" customWidth="1"/>
    <col min="10216" max="10458" width="9.109375" style="489"/>
    <col min="10459" max="10459" width="27.33203125" style="489" customWidth="1"/>
    <col min="10460" max="10471" width="10.33203125" style="489" customWidth="1"/>
    <col min="10472" max="10714" width="9.109375" style="489"/>
    <col min="10715" max="10715" width="27.33203125" style="489" customWidth="1"/>
    <col min="10716" max="10727" width="10.33203125" style="489" customWidth="1"/>
    <col min="10728" max="10970" width="9.109375" style="489"/>
    <col min="10971" max="10971" width="27.33203125" style="489" customWidth="1"/>
    <col min="10972" max="10983" width="10.33203125" style="489" customWidth="1"/>
    <col min="10984" max="11226" width="9.109375" style="489"/>
    <col min="11227" max="11227" width="27.33203125" style="489" customWidth="1"/>
    <col min="11228" max="11239" width="10.33203125" style="489" customWidth="1"/>
    <col min="11240" max="11482" width="9.109375" style="489"/>
    <col min="11483" max="11483" width="27.33203125" style="489" customWidth="1"/>
    <col min="11484" max="11495" width="10.33203125" style="489" customWidth="1"/>
    <col min="11496" max="11738" width="9.109375" style="489"/>
    <col min="11739" max="11739" width="27.33203125" style="489" customWidth="1"/>
    <col min="11740" max="11751" width="10.33203125" style="489" customWidth="1"/>
    <col min="11752" max="11994" width="9.109375" style="489"/>
    <col min="11995" max="11995" width="27.33203125" style="489" customWidth="1"/>
    <col min="11996" max="12007" width="10.33203125" style="489" customWidth="1"/>
    <col min="12008" max="12250" width="9.109375" style="489"/>
    <col min="12251" max="12251" width="27.33203125" style="489" customWidth="1"/>
    <col min="12252" max="12263" width="10.33203125" style="489" customWidth="1"/>
    <col min="12264" max="12506" width="9.109375" style="489"/>
    <col min="12507" max="12507" width="27.33203125" style="489" customWidth="1"/>
    <col min="12508" max="12519" width="10.33203125" style="489" customWidth="1"/>
    <col min="12520" max="12762" width="9.109375" style="489"/>
    <col min="12763" max="12763" width="27.33203125" style="489" customWidth="1"/>
    <col min="12764" max="12775" width="10.33203125" style="489" customWidth="1"/>
    <col min="12776" max="13018" width="9.109375" style="489"/>
    <col min="13019" max="13019" width="27.33203125" style="489" customWidth="1"/>
    <col min="13020" max="13031" width="10.33203125" style="489" customWidth="1"/>
    <col min="13032" max="13274" width="9.109375" style="489"/>
    <col min="13275" max="13275" width="27.33203125" style="489" customWidth="1"/>
    <col min="13276" max="13287" width="10.33203125" style="489" customWidth="1"/>
    <col min="13288" max="13530" width="9.109375" style="489"/>
    <col min="13531" max="13531" width="27.33203125" style="489" customWidth="1"/>
    <col min="13532" max="13543" width="10.33203125" style="489" customWidth="1"/>
    <col min="13544" max="13786" width="9.109375" style="489"/>
    <col min="13787" max="13787" width="27.33203125" style="489" customWidth="1"/>
    <col min="13788" max="13799" width="10.33203125" style="489" customWidth="1"/>
    <col min="13800" max="14042" width="9.109375" style="489"/>
    <col min="14043" max="14043" width="27.33203125" style="489" customWidth="1"/>
    <col min="14044" max="14055" width="10.33203125" style="489" customWidth="1"/>
    <col min="14056" max="14298" width="9.109375" style="489"/>
    <col min="14299" max="14299" width="27.33203125" style="489" customWidth="1"/>
    <col min="14300" max="14311" width="10.33203125" style="489" customWidth="1"/>
    <col min="14312" max="14554" width="9.109375" style="489"/>
    <col min="14555" max="14555" width="27.33203125" style="489" customWidth="1"/>
    <col min="14556" max="14567" width="10.33203125" style="489" customWidth="1"/>
    <col min="14568" max="14810" width="9.109375" style="489"/>
    <col min="14811" max="14811" width="27.33203125" style="489" customWidth="1"/>
    <col min="14812" max="14823" width="10.33203125" style="489" customWidth="1"/>
    <col min="14824" max="15066" width="9.109375" style="489"/>
    <col min="15067" max="15067" width="27.33203125" style="489" customWidth="1"/>
    <col min="15068" max="15079" width="10.33203125" style="489" customWidth="1"/>
    <col min="15080" max="15322" width="9.109375" style="489"/>
    <col min="15323" max="15323" width="27.33203125" style="489" customWidth="1"/>
    <col min="15324" max="15335" width="10.33203125" style="489" customWidth="1"/>
    <col min="15336" max="15578" width="9.109375" style="489"/>
    <col min="15579" max="15579" width="27.33203125" style="489" customWidth="1"/>
    <col min="15580" max="15591" width="10.33203125" style="489" customWidth="1"/>
    <col min="15592" max="15834" width="9.109375" style="489"/>
    <col min="15835" max="15835" width="27.33203125" style="489" customWidth="1"/>
    <col min="15836" max="15847" width="10.33203125" style="489" customWidth="1"/>
    <col min="15848" max="16090" width="9.109375" style="489"/>
    <col min="16091" max="16091" width="27.33203125" style="489" customWidth="1"/>
    <col min="16092" max="16103" width="10.33203125" style="489" customWidth="1"/>
    <col min="16104" max="16384" width="9.109375" style="489"/>
  </cols>
  <sheetData>
    <row r="1" spans="1:11" s="478" customFormat="1" ht="19.5" customHeight="1" x14ac:dyDescent="0.85">
      <c r="A1" s="755" t="s">
        <v>808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</row>
    <row r="2" spans="1:11" s="478" customFormat="1" ht="39" customHeight="1" x14ac:dyDescent="0.85">
      <c r="A2" s="756" t="s">
        <v>809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</row>
    <row r="3" spans="1:11" s="478" customFormat="1" ht="20.25" customHeight="1" thickBot="1" x14ac:dyDescent="0.9">
      <c r="A3" s="479" t="s">
        <v>665</v>
      </c>
      <c r="B3" s="480"/>
      <c r="C3" s="480"/>
      <c r="D3" s="480"/>
      <c r="E3" s="480"/>
      <c r="F3" s="480"/>
      <c r="G3" s="480"/>
      <c r="H3" s="480"/>
      <c r="I3" s="480"/>
      <c r="J3" s="480"/>
      <c r="K3" s="481" t="s">
        <v>197</v>
      </c>
    </row>
    <row r="4" spans="1:11" s="482" customFormat="1" ht="15.75" customHeight="1" thickTop="1" x14ac:dyDescent="0.3">
      <c r="A4" s="728" t="s">
        <v>14</v>
      </c>
      <c r="B4" s="728" t="s">
        <v>6</v>
      </c>
      <c r="C4" s="728"/>
      <c r="D4" s="728"/>
      <c r="E4" s="728" t="s">
        <v>7</v>
      </c>
      <c r="F4" s="728"/>
      <c r="G4" s="728"/>
      <c r="H4" s="728" t="s">
        <v>236</v>
      </c>
      <c r="I4" s="728"/>
      <c r="J4" s="728"/>
      <c r="K4" s="730" t="s">
        <v>164</v>
      </c>
    </row>
    <row r="5" spans="1:11" s="482" customFormat="1" ht="14.25" customHeight="1" x14ac:dyDescent="0.3">
      <c r="A5" s="691"/>
      <c r="B5" s="691" t="s">
        <v>448</v>
      </c>
      <c r="C5" s="691"/>
      <c r="D5" s="691"/>
      <c r="E5" s="691" t="s">
        <v>128</v>
      </c>
      <c r="F5" s="691"/>
      <c r="G5" s="691"/>
      <c r="H5" s="691" t="s">
        <v>129</v>
      </c>
      <c r="I5" s="691"/>
      <c r="J5" s="691"/>
      <c r="K5" s="731"/>
    </row>
    <row r="6" spans="1:11" s="482" customFormat="1" ht="18" customHeight="1" x14ac:dyDescent="0.3">
      <c r="A6" s="691"/>
      <c r="B6" s="483" t="s">
        <v>237</v>
      </c>
      <c r="C6" s="483" t="s">
        <v>270</v>
      </c>
      <c r="D6" s="484" t="s">
        <v>243</v>
      </c>
      <c r="E6" s="483" t="s">
        <v>237</v>
      </c>
      <c r="F6" s="483" t="s">
        <v>270</v>
      </c>
      <c r="G6" s="484" t="s">
        <v>243</v>
      </c>
      <c r="H6" s="483" t="s">
        <v>237</v>
      </c>
      <c r="I6" s="483" t="s">
        <v>270</v>
      </c>
      <c r="J6" s="484" t="s">
        <v>243</v>
      </c>
      <c r="K6" s="731"/>
    </row>
    <row r="7" spans="1:11" s="482" customFormat="1" ht="18" customHeight="1" thickBot="1" x14ac:dyDescent="0.35">
      <c r="A7" s="729"/>
      <c r="B7" s="485" t="s">
        <v>240</v>
      </c>
      <c r="C7" s="485" t="s">
        <v>241</v>
      </c>
      <c r="D7" s="485" t="s">
        <v>242</v>
      </c>
      <c r="E7" s="485" t="s">
        <v>240</v>
      </c>
      <c r="F7" s="485" t="s">
        <v>241</v>
      </c>
      <c r="G7" s="485" t="s">
        <v>242</v>
      </c>
      <c r="H7" s="485" t="s">
        <v>240</v>
      </c>
      <c r="I7" s="485" t="s">
        <v>241</v>
      </c>
      <c r="J7" s="485" t="s">
        <v>242</v>
      </c>
      <c r="K7" s="732"/>
    </row>
    <row r="8" spans="1:11" ht="16.5" customHeight="1" x14ac:dyDescent="0.35">
      <c r="A8" s="486" t="s">
        <v>9</v>
      </c>
      <c r="B8" s="487"/>
      <c r="C8" s="487"/>
      <c r="D8" s="487"/>
      <c r="E8" s="487"/>
      <c r="F8" s="487"/>
      <c r="G8" s="487"/>
      <c r="H8" s="487"/>
      <c r="I8" s="487"/>
      <c r="J8" s="487"/>
      <c r="K8" s="488" t="s">
        <v>165</v>
      </c>
    </row>
    <row r="9" spans="1:11" ht="18" customHeight="1" x14ac:dyDescent="0.35">
      <c r="A9" s="448" t="s">
        <v>302</v>
      </c>
      <c r="B9" s="448">
        <v>20</v>
      </c>
      <c r="C9" s="448">
        <v>30</v>
      </c>
      <c r="D9" s="448">
        <v>50</v>
      </c>
      <c r="E9" s="448">
        <v>0</v>
      </c>
      <c r="F9" s="448">
        <v>0</v>
      </c>
      <c r="G9" s="448">
        <v>0</v>
      </c>
      <c r="H9" s="448">
        <f>E9+B9</f>
        <v>20</v>
      </c>
      <c r="I9" s="448">
        <f t="shared" ref="I9:J9" si="0">F9+C9</f>
        <v>30</v>
      </c>
      <c r="J9" s="448">
        <f t="shared" si="0"/>
        <v>50</v>
      </c>
      <c r="K9" s="27" t="s">
        <v>173</v>
      </c>
    </row>
    <row r="10" spans="1:11" ht="21" customHeight="1" x14ac:dyDescent="0.35">
      <c r="A10" s="448" t="s">
        <v>20</v>
      </c>
      <c r="B10" s="448">
        <v>88</v>
      </c>
      <c r="C10" s="448">
        <v>156</v>
      </c>
      <c r="D10" s="448">
        <v>244</v>
      </c>
      <c r="E10" s="448">
        <v>0</v>
      </c>
      <c r="F10" s="448">
        <v>0</v>
      </c>
      <c r="G10" s="448">
        <v>0</v>
      </c>
      <c r="H10" s="448">
        <f t="shared" ref="H10:H23" si="1">E10+B10</f>
        <v>88</v>
      </c>
      <c r="I10" s="448">
        <f t="shared" ref="I10:I23" si="2">F10+C10</f>
        <v>156</v>
      </c>
      <c r="J10" s="448">
        <f t="shared" ref="J10:J23" si="3">G10+D10</f>
        <v>244</v>
      </c>
      <c r="K10" s="27" t="s">
        <v>148</v>
      </c>
    </row>
    <row r="11" spans="1:11" ht="18.75" customHeight="1" x14ac:dyDescent="0.35">
      <c r="A11" s="448" t="s">
        <v>21</v>
      </c>
      <c r="B11" s="448">
        <v>96</v>
      </c>
      <c r="C11" s="448">
        <v>91</v>
      </c>
      <c r="D11" s="448">
        <v>187</v>
      </c>
      <c r="E11" s="448">
        <v>0</v>
      </c>
      <c r="F11" s="448">
        <v>0</v>
      </c>
      <c r="G11" s="448">
        <v>0</v>
      </c>
      <c r="H11" s="448">
        <f t="shared" si="1"/>
        <v>96</v>
      </c>
      <c r="I11" s="448">
        <f t="shared" si="2"/>
        <v>91</v>
      </c>
      <c r="J11" s="448">
        <f t="shared" si="3"/>
        <v>187</v>
      </c>
      <c r="K11" s="27" t="s">
        <v>150</v>
      </c>
    </row>
    <row r="12" spans="1:11" ht="21" customHeight="1" x14ac:dyDescent="0.35">
      <c r="A12" s="448" t="s">
        <v>22</v>
      </c>
      <c r="B12" s="448">
        <v>11</v>
      </c>
      <c r="C12" s="448">
        <v>6</v>
      </c>
      <c r="D12" s="448">
        <v>17</v>
      </c>
      <c r="E12" s="448">
        <v>0</v>
      </c>
      <c r="F12" s="448">
        <v>0</v>
      </c>
      <c r="G12" s="448">
        <v>0</v>
      </c>
      <c r="H12" s="448">
        <f t="shared" si="1"/>
        <v>11</v>
      </c>
      <c r="I12" s="448">
        <f t="shared" si="2"/>
        <v>6</v>
      </c>
      <c r="J12" s="448">
        <f t="shared" si="3"/>
        <v>17</v>
      </c>
      <c r="K12" s="27" t="s">
        <v>151</v>
      </c>
    </row>
    <row r="13" spans="1:11" ht="17.25" customHeight="1" x14ac:dyDescent="0.35">
      <c r="A13" s="448" t="s">
        <v>23</v>
      </c>
      <c r="B13" s="448">
        <v>98</v>
      </c>
      <c r="C13" s="448">
        <v>189</v>
      </c>
      <c r="D13" s="448">
        <v>287</v>
      </c>
      <c r="E13" s="448">
        <v>0</v>
      </c>
      <c r="F13" s="448">
        <v>0</v>
      </c>
      <c r="G13" s="448">
        <v>0</v>
      </c>
      <c r="H13" s="448">
        <f t="shared" si="1"/>
        <v>98</v>
      </c>
      <c r="I13" s="448">
        <f t="shared" si="2"/>
        <v>189</v>
      </c>
      <c r="J13" s="448">
        <f t="shared" si="3"/>
        <v>287</v>
      </c>
      <c r="K13" s="27" t="s">
        <v>152</v>
      </c>
    </row>
    <row r="14" spans="1:11" ht="21" customHeight="1" x14ac:dyDescent="0.35">
      <c r="A14" s="448" t="s">
        <v>24</v>
      </c>
      <c r="B14" s="448">
        <v>95</v>
      </c>
      <c r="C14" s="448">
        <v>52</v>
      </c>
      <c r="D14" s="448">
        <v>147</v>
      </c>
      <c r="E14" s="448">
        <v>0</v>
      </c>
      <c r="F14" s="448">
        <v>0</v>
      </c>
      <c r="G14" s="448">
        <v>0</v>
      </c>
      <c r="H14" s="448">
        <f t="shared" si="1"/>
        <v>95</v>
      </c>
      <c r="I14" s="448">
        <f t="shared" si="2"/>
        <v>52</v>
      </c>
      <c r="J14" s="448">
        <f t="shared" si="3"/>
        <v>147</v>
      </c>
      <c r="K14" s="27" t="s">
        <v>167</v>
      </c>
    </row>
    <row r="15" spans="1:11" ht="21" customHeight="1" x14ac:dyDescent="0.35">
      <c r="A15" s="448" t="s">
        <v>2</v>
      </c>
      <c r="B15" s="448">
        <v>317</v>
      </c>
      <c r="C15" s="448">
        <v>690</v>
      </c>
      <c r="D15" s="448">
        <v>1007</v>
      </c>
      <c r="E15" s="448">
        <v>0</v>
      </c>
      <c r="F15" s="448">
        <v>0</v>
      </c>
      <c r="G15" s="448">
        <v>0</v>
      </c>
      <c r="H15" s="448">
        <f t="shared" si="1"/>
        <v>317</v>
      </c>
      <c r="I15" s="448">
        <f t="shared" si="2"/>
        <v>690</v>
      </c>
      <c r="J15" s="448">
        <f t="shared" si="3"/>
        <v>1007</v>
      </c>
      <c r="K15" s="27" t="s">
        <v>742</v>
      </c>
    </row>
    <row r="16" spans="1:11" ht="21" customHeight="1" x14ac:dyDescent="0.35">
      <c r="A16" s="448" t="s">
        <v>54</v>
      </c>
      <c r="B16" s="448">
        <v>104</v>
      </c>
      <c r="C16" s="448">
        <v>97</v>
      </c>
      <c r="D16" s="448">
        <v>201</v>
      </c>
      <c r="E16" s="448">
        <v>0</v>
      </c>
      <c r="F16" s="448">
        <v>0</v>
      </c>
      <c r="G16" s="448">
        <v>0</v>
      </c>
      <c r="H16" s="448">
        <f t="shared" si="1"/>
        <v>104</v>
      </c>
      <c r="I16" s="448">
        <f t="shared" si="2"/>
        <v>97</v>
      </c>
      <c r="J16" s="448">
        <f t="shared" si="3"/>
        <v>201</v>
      </c>
      <c r="K16" s="27" t="s">
        <v>741</v>
      </c>
    </row>
    <row r="17" spans="1:11" ht="18.75" customHeight="1" x14ac:dyDescent="0.35">
      <c r="A17" s="448" t="s">
        <v>4</v>
      </c>
      <c r="B17" s="448">
        <v>322</v>
      </c>
      <c r="C17" s="448">
        <v>408</v>
      </c>
      <c r="D17" s="448">
        <v>730</v>
      </c>
      <c r="E17" s="448">
        <v>0</v>
      </c>
      <c r="F17" s="448">
        <v>0</v>
      </c>
      <c r="G17" s="448">
        <v>0</v>
      </c>
      <c r="H17" s="448">
        <f t="shared" si="1"/>
        <v>322</v>
      </c>
      <c r="I17" s="448">
        <f t="shared" si="2"/>
        <v>408</v>
      </c>
      <c r="J17" s="448">
        <f t="shared" si="3"/>
        <v>730</v>
      </c>
      <c r="K17" s="27" t="s">
        <v>191</v>
      </c>
    </row>
    <row r="18" spans="1:11" ht="21" customHeight="1" x14ac:dyDescent="0.35">
      <c r="A18" s="448" t="s">
        <v>569</v>
      </c>
      <c r="B18" s="448">
        <v>107</v>
      </c>
      <c r="C18" s="448">
        <v>26</v>
      </c>
      <c r="D18" s="448">
        <v>133</v>
      </c>
      <c r="E18" s="448">
        <v>0</v>
      </c>
      <c r="F18" s="448">
        <v>0</v>
      </c>
      <c r="G18" s="448">
        <v>0</v>
      </c>
      <c r="H18" s="448">
        <f t="shared" si="1"/>
        <v>107</v>
      </c>
      <c r="I18" s="448">
        <f t="shared" si="2"/>
        <v>26</v>
      </c>
      <c r="J18" s="448">
        <f t="shared" si="3"/>
        <v>133</v>
      </c>
      <c r="K18" s="27" t="s">
        <v>303</v>
      </c>
    </row>
    <row r="19" spans="1:11" ht="18.75" customHeight="1" x14ac:dyDescent="0.35">
      <c r="A19" s="448" t="s">
        <v>568</v>
      </c>
      <c r="B19" s="448">
        <v>1</v>
      </c>
      <c r="C19" s="448">
        <v>48</v>
      </c>
      <c r="D19" s="448">
        <v>49</v>
      </c>
      <c r="E19" s="448">
        <v>0</v>
      </c>
      <c r="F19" s="448">
        <v>0</v>
      </c>
      <c r="G19" s="448">
        <v>0</v>
      </c>
      <c r="H19" s="448">
        <f t="shared" si="1"/>
        <v>1</v>
      </c>
      <c r="I19" s="448">
        <f t="shared" si="2"/>
        <v>48</v>
      </c>
      <c r="J19" s="448">
        <f t="shared" si="3"/>
        <v>49</v>
      </c>
      <c r="K19" s="27" t="s">
        <v>570</v>
      </c>
    </row>
    <row r="20" spans="1:11" ht="18.75" customHeight="1" x14ac:dyDescent="0.35">
      <c r="A20" s="448" t="s">
        <v>747</v>
      </c>
      <c r="B20" s="448">
        <v>90</v>
      </c>
      <c r="C20" s="448">
        <v>92</v>
      </c>
      <c r="D20" s="448">
        <v>182</v>
      </c>
      <c r="E20" s="448">
        <v>0</v>
      </c>
      <c r="F20" s="448">
        <v>0</v>
      </c>
      <c r="G20" s="448">
        <v>0</v>
      </c>
      <c r="H20" s="448">
        <f t="shared" si="1"/>
        <v>90</v>
      </c>
      <c r="I20" s="448">
        <f t="shared" si="2"/>
        <v>92</v>
      </c>
      <c r="J20" s="448">
        <f t="shared" si="3"/>
        <v>182</v>
      </c>
      <c r="K20" s="27" t="s">
        <v>746</v>
      </c>
    </row>
    <row r="21" spans="1:11" ht="21" customHeight="1" x14ac:dyDescent="0.35">
      <c r="A21" s="448" t="s">
        <v>64</v>
      </c>
      <c r="B21" s="448">
        <v>43</v>
      </c>
      <c r="C21" s="448">
        <v>65</v>
      </c>
      <c r="D21" s="448">
        <v>108</v>
      </c>
      <c r="E21" s="448">
        <v>0</v>
      </c>
      <c r="F21" s="448">
        <v>0</v>
      </c>
      <c r="G21" s="448">
        <v>0</v>
      </c>
      <c r="H21" s="448">
        <f t="shared" si="1"/>
        <v>43</v>
      </c>
      <c r="I21" s="448">
        <f t="shared" si="2"/>
        <v>65</v>
      </c>
      <c r="J21" s="448">
        <f t="shared" si="3"/>
        <v>108</v>
      </c>
      <c r="K21" s="27" t="s">
        <v>170</v>
      </c>
    </row>
    <row r="22" spans="1:11" ht="21" customHeight="1" x14ac:dyDescent="0.35">
      <c r="A22" s="448" t="s">
        <v>29</v>
      </c>
      <c r="B22" s="448">
        <v>13</v>
      </c>
      <c r="C22" s="448">
        <v>55</v>
      </c>
      <c r="D22" s="448">
        <v>68</v>
      </c>
      <c r="E22" s="448">
        <v>0</v>
      </c>
      <c r="F22" s="448">
        <v>0</v>
      </c>
      <c r="G22" s="448">
        <v>0</v>
      </c>
      <c r="H22" s="448">
        <f t="shared" si="1"/>
        <v>13</v>
      </c>
      <c r="I22" s="448">
        <f t="shared" si="2"/>
        <v>55</v>
      </c>
      <c r="J22" s="448">
        <f t="shared" si="3"/>
        <v>68</v>
      </c>
      <c r="K22" s="27" t="s">
        <v>160</v>
      </c>
    </row>
    <row r="23" spans="1:11" ht="18.75" customHeight="1" x14ac:dyDescent="0.35">
      <c r="A23" s="448" t="s">
        <v>11</v>
      </c>
      <c r="B23" s="448">
        <f>SUM(B9:B22)</f>
        <v>1405</v>
      </c>
      <c r="C23" s="448">
        <f t="shared" ref="C23:D23" si="4">SUM(C9:C22)</f>
        <v>2005</v>
      </c>
      <c r="D23" s="448">
        <f t="shared" si="4"/>
        <v>3410</v>
      </c>
      <c r="E23" s="448">
        <v>0</v>
      </c>
      <c r="F23" s="448">
        <v>0</v>
      </c>
      <c r="G23" s="448">
        <v>0</v>
      </c>
      <c r="H23" s="448">
        <f t="shared" si="1"/>
        <v>1405</v>
      </c>
      <c r="I23" s="448">
        <f t="shared" si="2"/>
        <v>2005</v>
      </c>
      <c r="J23" s="448">
        <f t="shared" si="3"/>
        <v>3410</v>
      </c>
      <c r="K23" s="27" t="s">
        <v>162</v>
      </c>
    </row>
    <row r="24" spans="1:11" ht="18" customHeight="1" x14ac:dyDescent="0.35">
      <c r="A24" s="448" t="s">
        <v>12</v>
      </c>
      <c r="B24" s="448"/>
      <c r="C24" s="448"/>
      <c r="D24" s="448"/>
      <c r="E24" s="448"/>
      <c r="F24" s="448"/>
      <c r="G24" s="448"/>
      <c r="H24" s="448"/>
      <c r="I24" s="448"/>
      <c r="J24" s="448"/>
      <c r="K24" s="27" t="s">
        <v>171</v>
      </c>
    </row>
    <row r="25" spans="1:11" ht="21" customHeight="1" x14ac:dyDescent="0.35">
      <c r="A25" s="448" t="s">
        <v>20</v>
      </c>
      <c r="B25" s="448">
        <v>134</v>
      </c>
      <c r="C25" s="448">
        <v>31</v>
      </c>
      <c r="D25" s="448">
        <v>165</v>
      </c>
      <c r="E25" s="448">
        <v>0</v>
      </c>
      <c r="F25" s="448">
        <v>0</v>
      </c>
      <c r="G25" s="448">
        <v>0</v>
      </c>
      <c r="H25" s="448">
        <f>E25+B25</f>
        <v>134</v>
      </c>
      <c r="I25" s="448">
        <f t="shared" ref="I25:J25" si="5">F25+C25</f>
        <v>31</v>
      </c>
      <c r="J25" s="448">
        <f t="shared" si="5"/>
        <v>165</v>
      </c>
      <c r="K25" s="27" t="s">
        <v>148</v>
      </c>
    </row>
    <row r="26" spans="1:11" ht="21" customHeight="1" x14ac:dyDescent="0.35">
      <c r="A26" s="448" t="s">
        <v>23</v>
      </c>
      <c r="B26" s="448">
        <v>85</v>
      </c>
      <c r="C26" s="448">
        <v>54</v>
      </c>
      <c r="D26" s="448">
        <v>139</v>
      </c>
      <c r="E26" s="448">
        <v>0</v>
      </c>
      <c r="F26" s="448">
        <v>0</v>
      </c>
      <c r="G26" s="448">
        <v>0</v>
      </c>
      <c r="H26" s="448">
        <f t="shared" ref="H26:H32" si="6">E26+B26</f>
        <v>85</v>
      </c>
      <c r="I26" s="448">
        <f t="shared" ref="I26:I32" si="7">F26+C26</f>
        <v>54</v>
      </c>
      <c r="J26" s="448">
        <f t="shared" ref="J26:J32" si="8">G26+D26</f>
        <v>139</v>
      </c>
      <c r="K26" s="27" t="s">
        <v>152</v>
      </c>
    </row>
    <row r="27" spans="1:11" ht="21" customHeight="1" x14ac:dyDescent="0.35">
      <c r="A27" s="448" t="s">
        <v>304</v>
      </c>
      <c r="B27" s="448">
        <v>241</v>
      </c>
      <c r="C27" s="448">
        <v>217</v>
      </c>
      <c r="D27" s="448">
        <v>458</v>
      </c>
      <c r="E27" s="448">
        <v>0</v>
      </c>
      <c r="F27" s="448">
        <v>0</v>
      </c>
      <c r="G27" s="448">
        <v>0</v>
      </c>
      <c r="H27" s="448">
        <f t="shared" si="6"/>
        <v>241</v>
      </c>
      <c r="I27" s="448">
        <f t="shared" si="7"/>
        <v>217</v>
      </c>
      <c r="J27" s="448">
        <f t="shared" si="8"/>
        <v>458</v>
      </c>
      <c r="K27" s="27" t="s">
        <v>742</v>
      </c>
    </row>
    <row r="28" spans="1:11" ht="21" customHeight="1" x14ac:dyDescent="0.35">
      <c r="A28" s="448" t="s">
        <v>54</v>
      </c>
      <c r="B28" s="448">
        <v>27</v>
      </c>
      <c r="C28" s="448">
        <v>22</v>
      </c>
      <c r="D28" s="448">
        <v>49</v>
      </c>
      <c r="E28" s="448">
        <v>0</v>
      </c>
      <c r="F28" s="448">
        <v>0</v>
      </c>
      <c r="G28" s="448">
        <v>0</v>
      </c>
      <c r="H28" s="448">
        <f t="shared" si="6"/>
        <v>27</v>
      </c>
      <c r="I28" s="448">
        <f t="shared" si="7"/>
        <v>22</v>
      </c>
      <c r="J28" s="448">
        <f t="shared" si="8"/>
        <v>49</v>
      </c>
      <c r="K28" s="27" t="s">
        <v>741</v>
      </c>
    </row>
    <row r="29" spans="1:11" ht="21" customHeight="1" x14ac:dyDescent="0.35">
      <c r="A29" s="448" t="s">
        <v>4</v>
      </c>
      <c r="B29" s="448">
        <v>51</v>
      </c>
      <c r="C29" s="448">
        <v>79</v>
      </c>
      <c r="D29" s="448">
        <v>130</v>
      </c>
      <c r="E29" s="448">
        <v>0</v>
      </c>
      <c r="F29" s="448">
        <v>0</v>
      </c>
      <c r="G29" s="448">
        <v>0</v>
      </c>
      <c r="H29" s="448">
        <f t="shared" si="6"/>
        <v>51</v>
      </c>
      <c r="I29" s="448">
        <f t="shared" si="7"/>
        <v>79</v>
      </c>
      <c r="J29" s="448">
        <f t="shared" si="8"/>
        <v>130</v>
      </c>
      <c r="K29" s="27" t="s">
        <v>191</v>
      </c>
    </row>
    <row r="30" spans="1:11" ht="18.75" customHeight="1" x14ac:dyDescent="0.35">
      <c r="A30" s="448" t="s">
        <v>747</v>
      </c>
      <c r="B30" s="448">
        <v>81</v>
      </c>
      <c r="C30" s="448">
        <v>20</v>
      </c>
      <c r="D30" s="448">
        <v>101</v>
      </c>
      <c r="E30" s="448">
        <v>0</v>
      </c>
      <c r="F30" s="448">
        <v>0</v>
      </c>
      <c r="G30" s="448">
        <v>0</v>
      </c>
      <c r="H30" s="448">
        <f t="shared" si="6"/>
        <v>81</v>
      </c>
      <c r="I30" s="448">
        <f t="shared" si="7"/>
        <v>20</v>
      </c>
      <c r="J30" s="448">
        <f t="shared" si="8"/>
        <v>101</v>
      </c>
      <c r="K30" s="27" t="s">
        <v>746</v>
      </c>
    </row>
    <row r="31" spans="1:11" ht="21" customHeight="1" x14ac:dyDescent="0.35">
      <c r="A31" s="448" t="s">
        <v>29</v>
      </c>
      <c r="B31" s="448">
        <v>10</v>
      </c>
      <c r="C31" s="448">
        <v>19</v>
      </c>
      <c r="D31" s="448">
        <v>29</v>
      </c>
      <c r="E31" s="448">
        <v>0</v>
      </c>
      <c r="F31" s="448">
        <v>0</v>
      </c>
      <c r="G31" s="448">
        <v>0</v>
      </c>
      <c r="H31" s="448">
        <f t="shared" si="6"/>
        <v>10</v>
      </c>
      <c r="I31" s="448">
        <f t="shared" si="7"/>
        <v>19</v>
      </c>
      <c r="J31" s="448">
        <f t="shared" si="8"/>
        <v>29</v>
      </c>
      <c r="K31" s="27" t="s">
        <v>160</v>
      </c>
    </row>
    <row r="32" spans="1:11" ht="18" customHeight="1" thickBot="1" x14ac:dyDescent="0.4">
      <c r="A32" s="491" t="s">
        <v>13</v>
      </c>
      <c r="B32" s="492">
        <f>SUM(B25:B31)</f>
        <v>629</v>
      </c>
      <c r="C32" s="492">
        <f t="shared" ref="C32:D32" si="9">SUM(C25:C31)</f>
        <v>442</v>
      </c>
      <c r="D32" s="492">
        <f t="shared" si="9"/>
        <v>1071</v>
      </c>
      <c r="E32" s="490">
        <v>0</v>
      </c>
      <c r="F32" s="490">
        <v>0</v>
      </c>
      <c r="G32" s="490">
        <v>0</v>
      </c>
      <c r="H32" s="490">
        <f t="shared" si="6"/>
        <v>629</v>
      </c>
      <c r="I32" s="490">
        <f t="shared" si="7"/>
        <v>442</v>
      </c>
      <c r="J32" s="490">
        <f t="shared" si="8"/>
        <v>1071</v>
      </c>
      <c r="K32" s="493" t="s">
        <v>172</v>
      </c>
    </row>
    <row r="33" spans="1:11" ht="15" customHeight="1" thickBot="1" x14ac:dyDescent="0.4">
      <c r="A33" s="285" t="s">
        <v>78</v>
      </c>
      <c r="B33" s="112">
        <f>SUM(B32,B23)</f>
        <v>2034</v>
      </c>
      <c r="C33" s="112">
        <f t="shared" ref="C33:J33" si="10">SUM(C32,C23)</f>
        <v>2447</v>
      </c>
      <c r="D33" s="112">
        <f t="shared" si="10"/>
        <v>4481</v>
      </c>
      <c r="E33" s="112">
        <f t="shared" si="10"/>
        <v>0</v>
      </c>
      <c r="F33" s="112">
        <f t="shared" si="10"/>
        <v>0</v>
      </c>
      <c r="G33" s="112">
        <f t="shared" si="10"/>
        <v>0</v>
      </c>
      <c r="H33" s="112">
        <f t="shared" si="10"/>
        <v>2034</v>
      </c>
      <c r="I33" s="112">
        <f t="shared" si="10"/>
        <v>2447</v>
      </c>
      <c r="J33" s="112">
        <f t="shared" si="10"/>
        <v>4481</v>
      </c>
      <c r="K33" s="494" t="s">
        <v>567</v>
      </c>
    </row>
    <row r="34" spans="1:11" ht="18.600000000000001" thickTop="1" x14ac:dyDescent="0.35">
      <c r="A34" s="495"/>
      <c r="B34" s="496"/>
      <c r="C34" s="496"/>
      <c r="D34" s="496"/>
      <c r="E34" s="496"/>
      <c r="F34" s="496"/>
      <c r="G34" s="496"/>
      <c r="H34" s="496"/>
      <c r="I34" s="496"/>
    </row>
    <row r="35" spans="1:11" x14ac:dyDescent="0.35">
      <c r="A35" s="495"/>
      <c r="B35" s="496"/>
      <c r="C35" s="496"/>
      <c r="D35" s="496"/>
      <c r="E35" s="496"/>
      <c r="F35" s="496"/>
      <c r="G35" s="496"/>
      <c r="H35" s="496"/>
      <c r="I35" s="496"/>
    </row>
    <row r="36" spans="1:11" x14ac:dyDescent="0.35">
      <c r="A36" s="495"/>
      <c r="B36" s="496"/>
      <c r="C36" s="496"/>
      <c r="D36" s="496"/>
      <c r="E36" s="496"/>
      <c r="F36" s="496"/>
      <c r="G36" s="496"/>
      <c r="H36" s="496"/>
      <c r="I36" s="496"/>
    </row>
    <row r="37" spans="1:11" x14ac:dyDescent="0.35">
      <c r="A37" s="495"/>
      <c r="B37" s="496"/>
      <c r="C37" s="496"/>
      <c r="D37" s="496"/>
      <c r="E37" s="496"/>
      <c r="F37" s="496"/>
      <c r="G37" s="496"/>
      <c r="H37" s="496"/>
      <c r="I37" s="496"/>
    </row>
    <row r="38" spans="1:11" x14ac:dyDescent="0.35">
      <c r="A38" s="495"/>
      <c r="B38" s="496"/>
      <c r="C38" s="496"/>
      <c r="D38" s="496"/>
      <c r="E38" s="496"/>
      <c r="F38" s="496"/>
      <c r="G38" s="496"/>
      <c r="H38" s="496"/>
      <c r="I38" s="496"/>
    </row>
    <row r="39" spans="1:11" x14ac:dyDescent="0.35">
      <c r="A39" s="495"/>
      <c r="B39" s="496"/>
      <c r="C39" s="496"/>
      <c r="D39" s="496"/>
      <c r="E39" s="496"/>
      <c r="F39" s="496"/>
      <c r="G39" s="496"/>
      <c r="H39" s="496"/>
      <c r="I39" s="496"/>
    </row>
    <row r="40" spans="1:11" x14ac:dyDescent="0.35">
      <c r="A40" s="495"/>
    </row>
    <row r="52" spans="1:10" x14ac:dyDescent="0.35">
      <c r="A52" s="754"/>
      <c r="B52" s="754"/>
      <c r="C52" s="754"/>
      <c r="D52" s="754"/>
      <c r="E52" s="754"/>
      <c r="F52" s="754"/>
      <c r="G52" s="754"/>
      <c r="H52" s="754"/>
      <c r="I52" s="754"/>
      <c r="J52" s="754"/>
    </row>
  </sheetData>
  <mergeCells count="11">
    <mergeCell ref="A52:J52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80" firstPageNumber="130" orientation="landscape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00B050"/>
  </sheetPr>
  <dimension ref="A1:K35"/>
  <sheetViews>
    <sheetView rightToLeft="1" view="pageBreakPreview" topLeftCell="A10" zoomScale="85" zoomScaleNormal="60" zoomScaleSheetLayoutView="85" workbookViewId="0">
      <selection activeCell="O11" sqref="O11"/>
    </sheetView>
  </sheetViews>
  <sheetFormatPr defaultRowHeight="13.2" x14ac:dyDescent="0.25"/>
  <cols>
    <col min="1" max="1" width="30.44140625" customWidth="1"/>
    <col min="2" max="10" width="9.33203125" customWidth="1"/>
    <col min="11" max="11" width="34.33203125" style="168" customWidth="1"/>
    <col min="219" max="219" width="28" customWidth="1"/>
    <col min="220" max="231" width="10.109375" customWidth="1"/>
    <col min="475" max="475" width="28" customWidth="1"/>
    <col min="476" max="487" width="10.109375" customWidth="1"/>
    <col min="731" max="731" width="28" customWidth="1"/>
    <col min="732" max="743" width="10.109375" customWidth="1"/>
    <col min="987" max="987" width="28" customWidth="1"/>
    <col min="988" max="999" width="10.109375" customWidth="1"/>
    <col min="1243" max="1243" width="28" customWidth="1"/>
    <col min="1244" max="1255" width="10.109375" customWidth="1"/>
    <col min="1499" max="1499" width="28" customWidth="1"/>
    <col min="1500" max="1511" width="10.109375" customWidth="1"/>
    <col min="1755" max="1755" width="28" customWidth="1"/>
    <col min="1756" max="1767" width="10.109375" customWidth="1"/>
    <col min="2011" max="2011" width="28" customWidth="1"/>
    <col min="2012" max="2023" width="10.109375" customWidth="1"/>
    <col min="2267" max="2267" width="28" customWidth="1"/>
    <col min="2268" max="2279" width="10.109375" customWidth="1"/>
    <col min="2523" max="2523" width="28" customWidth="1"/>
    <col min="2524" max="2535" width="10.109375" customWidth="1"/>
    <col min="2779" max="2779" width="28" customWidth="1"/>
    <col min="2780" max="2791" width="10.109375" customWidth="1"/>
    <col min="3035" max="3035" width="28" customWidth="1"/>
    <col min="3036" max="3047" width="10.109375" customWidth="1"/>
    <col min="3291" max="3291" width="28" customWidth="1"/>
    <col min="3292" max="3303" width="10.109375" customWidth="1"/>
    <col min="3547" max="3547" width="28" customWidth="1"/>
    <col min="3548" max="3559" width="10.109375" customWidth="1"/>
    <col min="3803" max="3803" width="28" customWidth="1"/>
    <col min="3804" max="3815" width="10.109375" customWidth="1"/>
    <col min="4059" max="4059" width="28" customWidth="1"/>
    <col min="4060" max="4071" width="10.109375" customWidth="1"/>
    <col min="4315" max="4315" width="28" customWidth="1"/>
    <col min="4316" max="4327" width="10.109375" customWidth="1"/>
    <col min="4571" max="4571" width="28" customWidth="1"/>
    <col min="4572" max="4583" width="10.109375" customWidth="1"/>
    <col min="4827" max="4827" width="28" customWidth="1"/>
    <col min="4828" max="4839" width="10.109375" customWidth="1"/>
    <col min="5083" max="5083" width="28" customWidth="1"/>
    <col min="5084" max="5095" width="10.109375" customWidth="1"/>
    <col min="5339" max="5339" width="28" customWidth="1"/>
    <col min="5340" max="5351" width="10.109375" customWidth="1"/>
    <col min="5595" max="5595" width="28" customWidth="1"/>
    <col min="5596" max="5607" width="10.109375" customWidth="1"/>
    <col min="5851" max="5851" width="28" customWidth="1"/>
    <col min="5852" max="5863" width="10.109375" customWidth="1"/>
    <col min="6107" max="6107" width="28" customWidth="1"/>
    <col min="6108" max="6119" width="10.109375" customWidth="1"/>
    <col min="6363" max="6363" width="28" customWidth="1"/>
    <col min="6364" max="6375" width="10.109375" customWidth="1"/>
    <col min="6619" max="6619" width="28" customWidth="1"/>
    <col min="6620" max="6631" width="10.109375" customWidth="1"/>
    <col min="6875" max="6875" width="28" customWidth="1"/>
    <col min="6876" max="6887" width="10.109375" customWidth="1"/>
    <col min="7131" max="7131" width="28" customWidth="1"/>
    <col min="7132" max="7143" width="10.109375" customWidth="1"/>
    <col min="7387" max="7387" width="28" customWidth="1"/>
    <col min="7388" max="7399" width="10.109375" customWidth="1"/>
    <col min="7643" max="7643" width="28" customWidth="1"/>
    <col min="7644" max="7655" width="10.109375" customWidth="1"/>
    <col min="7899" max="7899" width="28" customWidth="1"/>
    <col min="7900" max="7911" width="10.109375" customWidth="1"/>
    <col min="8155" max="8155" width="28" customWidth="1"/>
    <col min="8156" max="8167" width="10.109375" customWidth="1"/>
    <col min="8411" max="8411" width="28" customWidth="1"/>
    <col min="8412" max="8423" width="10.109375" customWidth="1"/>
    <col min="8667" max="8667" width="28" customWidth="1"/>
    <col min="8668" max="8679" width="10.109375" customWidth="1"/>
    <col min="8923" max="8923" width="28" customWidth="1"/>
    <col min="8924" max="8935" width="10.109375" customWidth="1"/>
    <col min="9179" max="9179" width="28" customWidth="1"/>
    <col min="9180" max="9191" width="10.109375" customWidth="1"/>
    <col min="9435" max="9435" width="28" customWidth="1"/>
    <col min="9436" max="9447" width="10.109375" customWidth="1"/>
    <col min="9691" max="9691" width="28" customWidth="1"/>
    <col min="9692" max="9703" width="10.109375" customWidth="1"/>
    <col min="9947" max="9947" width="28" customWidth="1"/>
    <col min="9948" max="9959" width="10.109375" customWidth="1"/>
    <col min="10203" max="10203" width="28" customWidth="1"/>
    <col min="10204" max="10215" width="10.109375" customWidth="1"/>
    <col min="10459" max="10459" width="28" customWidth="1"/>
    <col min="10460" max="10471" width="10.109375" customWidth="1"/>
    <col min="10715" max="10715" width="28" customWidth="1"/>
    <col min="10716" max="10727" width="10.109375" customWidth="1"/>
    <col min="10971" max="10971" width="28" customWidth="1"/>
    <col min="10972" max="10983" width="10.109375" customWidth="1"/>
    <col min="11227" max="11227" width="28" customWidth="1"/>
    <col min="11228" max="11239" width="10.109375" customWidth="1"/>
    <col min="11483" max="11483" width="28" customWidth="1"/>
    <col min="11484" max="11495" width="10.109375" customWidth="1"/>
    <col min="11739" max="11739" width="28" customWidth="1"/>
    <col min="11740" max="11751" width="10.109375" customWidth="1"/>
    <col min="11995" max="11995" width="28" customWidth="1"/>
    <col min="11996" max="12007" width="10.109375" customWidth="1"/>
    <col min="12251" max="12251" width="28" customWidth="1"/>
    <col min="12252" max="12263" width="10.109375" customWidth="1"/>
    <col min="12507" max="12507" width="28" customWidth="1"/>
    <col min="12508" max="12519" width="10.109375" customWidth="1"/>
    <col min="12763" max="12763" width="28" customWidth="1"/>
    <col min="12764" max="12775" width="10.109375" customWidth="1"/>
    <col min="13019" max="13019" width="28" customWidth="1"/>
    <col min="13020" max="13031" width="10.109375" customWidth="1"/>
    <col min="13275" max="13275" width="28" customWidth="1"/>
    <col min="13276" max="13287" width="10.109375" customWidth="1"/>
    <col min="13531" max="13531" width="28" customWidth="1"/>
    <col min="13532" max="13543" width="10.109375" customWidth="1"/>
    <col min="13787" max="13787" width="28" customWidth="1"/>
    <col min="13788" max="13799" width="10.109375" customWidth="1"/>
    <col min="14043" max="14043" width="28" customWidth="1"/>
    <col min="14044" max="14055" width="10.109375" customWidth="1"/>
    <col min="14299" max="14299" width="28" customWidth="1"/>
    <col min="14300" max="14311" width="10.109375" customWidth="1"/>
    <col min="14555" max="14555" width="28" customWidth="1"/>
    <col min="14556" max="14567" width="10.109375" customWidth="1"/>
    <col min="14811" max="14811" width="28" customWidth="1"/>
    <col min="14812" max="14823" width="10.109375" customWidth="1"/>
    <col min="15067" max="15067" width="28" customWidth="1"/>
    <col min="15068" max="15079" width="10.109375" customWidth="1"/>
    <col min="15323" max="15323" width="28" customWidth="1"/>
    <col min="15324" max="15335" width="10.109375" customWidth="1"/>
    <col min="15579" max="15579" width="28" customWidth="1"/>
    <col min="15580" max="15591" width="10.109375" customWidth="1"/>
    <col min="15835" max="15835" width="28" customWidth="1"/>
    <col min="15836" max="15847" width="10.109375" customWidth="1"/>
    <col min="16091" max="16091" width="28" customWidth="1"/>
    <col min="16092" max="16103" width="10.109375" customWidth="1"/>
  </cols>
  <sheetData>
    <row r="1" spans="1:11" s="2" customFormat="1" ht="27" customHeight="1" x14ac:dyDescent="0.65">
      <c r="A1" s="702" t="s">
        <v>811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2" customFormat="1" ht="35.25" customHeight="1" x14ac:dyDescent="0.65">
      <c r="A2" s="700" t="s">
        <v>810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2" customFormat="1" ht="19.5" customHeight="1" thickBot="1" x14ac:dyDescent="0.7">
      <c r="A3" s="14" t="s">
        <v>666</v>
      </c>
      <c r="B3" s="138"/>
      <c r="C3" s="138"/>
      <c r="D3" s="138"/>
      <c r="E3" s="138"/>
      <c r="F3" s="138"/>
      <c r="G3" s="138"/>
      <c r="H3" s="138"/>
      <c r="I3" s="138"/>
      <c r="J3" s="138"/>
      <c r="K3" s="48" t="s">
        <v>667</v>
      </c>
    </row>
    <row r="4" spans="1:11" s="3" customFormat="1" ht="12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s="3" customFormat="1" ht="12" customHeight="1" x14ac:dyDescent="0.25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3" customFormat="1" ht="12" customHeight="1" x14ac:dyDescent="0.25">
      <c r="A6" s="702"/>
      <c r="B6" s="197" t="s">
        <v>237</v>
      </c>
      <c r="C6" s="197" t="s">
        <v>270</v>
      </c>
      <c r="D6" s="322" t="s">
        <v>243</v>
      </c>
      <c r="E6" s="197" t="s">
        <v>237</v>
      </c>
      <c r="F6" s="197" t="s">
        <v>270</v>
      </c>
      <c r="G6" s="322" t="s">
        <v>243</v>
      </c>
      <c r="H6" s="197" t="s">
        <v>237</v>
      </c>
      <c r="I6" s="197" t="s">
        <v>270</v>
      </c>
      <c r="J6" s="322" t="s">
        <v>243</v>
      </c>
      <c r="K6" s="725"/>
    </row>
    <row r="7" spans="1:11" s="3" customFormat="1" ht="12" customHeight="1" thickBot="1" x14ac:dyDescent="0.3">
      <c r="A7" s="70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26"/>
    </row>
    <row r="8" spans="1:11" ht="18" customHeight="1" x14ac:dyDescent="0.25">
      <c r="A8" s="30" t="s">
        <v>9</v>
      </c>
      <c r="B8" s="758"/>
      <c r="C8" s="758"/>
      <c r="D8" s="758"/>
      <c r="E8" s="758"/>
      <c r="F8" s="758"/>
      <c r="G8" s="758"/>
      <c r="H8" s="758"/>
      <c r="I8" s="758"/>
      <c r="J8" s="758"/>
      <c r="K8" s="142" t="s">
        <v>165</v>
      </c>
    </row>
    <row r="9" spans="1:11" ht="17.25" customHeight="1" x14ac:dyDescent="0.3">
      <c r="A9" s="448" t="s">
        <v>16</v>
      </c>
      <c r="B9" s="448">
        <v>38</v>
      </c>
      <c r="C9" s="448">
        <v>74</v>
      </c>
      <c r="D9" s="448">
        <v>112</v>
      </c>
      <c r="E9" s="448">
        <v>0</v>
      </c>
      <c r="F9" s="448">
        <v>0</v>
      </c>
      <c r="G9" s="448">
        <v>0</v>
      </c>
      <c r="H9" s="448">
        <f>E9+B9</f>
        <v>38</v>
      </c>
      <c r="I9" s="448">
        <f t="shared" ref="I9:J9" si="0">F9+C9</f>
        <v>74</v>
      </c>
      <c r="J9" s="448">
        <f t="shared" si="0"/>
        <v>112</v>
      </c>
      <c r="K9" s="27" t="s">
        <v>173</v>
      </c>
    </row>
    <row r="10" spans="1:11" ht="17.25" customHeight="1" x14ac:dyDescent="0.3">
      <c r="A10" s="448" t="s">
        <v>18</v>
      </c>
      <c r="B10" s="448">
        <v>35</v>
      </c>
      <c r="C10" s="448">
        <v>41</v>
      </c>
      <c r="D10" s="448">
        <v>76</v>
      </c>
      <c r="E10" s="448">
        <v>0</v>
      </c>
      <c r="F10" s="448">
        <v>0</v>
      </c>
      <c r="G10" s="448">
        <v>0</v>
      </c>
      <c r="H10" s="448">
        <f t="shared" ref="H10:H25" si="1">E10+B10</f>
        <v>35</v>
      </c>
      <c r="I10" s="448">
        <f t="shared" ref="I10:I25" si="2">F10+C10</f>
        <v>41</v>
      </c>
      <c r="J10" s="448">
        <f t="shared" ref="J10:J25" si="3">G10+D10</f>
        <v>76</v>
      </c>
      <c r="K10" s="27" t="s">
        <v>146</v>
      </c>
    </row>
    <row r="11" spans="1:11" ht="17.25" customHeight="1" x14ac:dyDescent="0.3">
      <c r="A11" s="448" t="s">
        <v>17</v>
      </c>
      <c r="B11" s="448">
        <v>28</v>
      </c>
      <c r="C11" s="448">
        <v>56</v>
      </c>
      <c r="D11" s="448">
        <v>84</v>
      </c>
      <c r="E11" s="448">
        <v>0</v>
      </c>
      <c r="F11" s="448">
        <v>0</v>
      </c>
      <c r="G11" s="448">
        <v>0</v>
      </c>
      <c r="H11" s="448">
        <f t="shared" si="1"/>
        <v>28</v>
      </c>
      <c r="I11" s="448">
        <f t="shared" si="2"/>
        <v>56</v>
      </c>
      <c r="J11" s="448">
        <f t="shared" si="3"/>
        <v>84</v>
      </c>
      <c r="K11" s="27" t="s">
        <v>145</v>
      </c>
    </row>
    <row r="12" spans="1:11" ht="17.25" customHeight="1" x14ac:dyDescent="0.3">
      <c r="A12" s="448" t="s">
        <v>19</v>
      </c>
      <c r="B12" s="448">
        <v>17</v>
      </c>
      <c r="C12" s="448">
        <v>58</v>
      </c>
      <c r="D12" s="448">
        <v>75</v>
      </c>
      <c r="E12" s="448">
        <v>0</v>
      </c>
      <c r="F12" s="448">
        <v>0</v>
      </c>
      <c r="G12" s="448">
        <v>0</v>
      </c>
      <c r="H12" s="448">
        <f t="shared" si="1"/>
        <v>17</v>
      </c>
      <c r="I12" s="448">
        <f t="shared" si="2"/>
        <v>58</v>
      </c>
      <c r="J12" s="448">
        <f t="shared" si="3"/>
        <v>75</v>
      </c>
      <c r="K12" s="27" t="s">
        <v>147</v>
      </c>
    </row>
    <row r="13" spans="1:11" ht="17.25" customHeight="1" x14ac:dyDescent="0.3">
      <c r="A13" s="448" t="s">
        <v>20</v>
      </c>
      <c r="B13" s="448">
        <v>86</v>
      </c>
      <c r="C13" s="448">
        <v>101</v>
      </c>
      <c r="D13" s="448">
        <v>187</v>
      </c>
      <c r="E13" s="448">
        <v>0</v>
      </c>
      <c r="F13" s="448">
        <v>0</v>
      </c>
      <c r="G13" s="448">
        <v>0</v>
      </c>
      <c r="H13" s="448">
        <f t="shared" si="1"/>
        <v>86</v>
      </c>
      <c r="I13" s="448">
        <f t="shared" si="2"/>
        <v>101</v>
      </c>
      <c r="J13" s="448">
        <f t="shared" si="3"/>
        <v>187</v>
      </c>
      <c r="K13" s="27" t="s">
        <v>148</v>
      </c>
    </row>
    <row r="14" spans="1:11" ht="17.25" customHeight="1" x14ac:dyDescent="0.3">
      <c r="A14" s="448" t="s">
        <v>21</v>
      </c>
      <c r="B14" s="448">
        <v>69</v>
      </c>
      <c r="C14" s="448">
        <v>58</v>
      </c>
      <c r="D14" s="448">
        <v>127</v>
      </c>
      <c r="E14" s="448">
        <v>0</v>
      </c>
      <c r="F14" s="448">
        <v>0</v>
      </c>
      <c r="G14" s="448">
        <v>0</v>
      </c>
      <c r="H14" s="448">
        <f t="shared" si="1"/>
        <v>69</v>
      </c>
      <c r="I14" s="448">
        <f t="shared" si="2"/>
        <v>58</v>
      </c>
      <c r="J14" s="448">
        <f t="shared" si="3"/>
        <v>127</v>
      </c>
      <c r="K14" s="27" t="s">
        <v>150</v>
      </c>
    </row>
    <row r="15" spans="1:11" ht="17.25" customHeight="1" x14ac:dyDescent="0.3">
      <c r="A15" s="448" t="s">
        <v>290</v>
      </c>
      <c r="B15" s="448">
        <v>31</v>
      </c>
      <c r="C15" s="448">
        <v>21</v>
      </c>
      <c r="D15" s="448">
        <v>52</v>
      </c>
      <c r="E15" s="448">
        <v>0</v>
      </c>
      <c r="F15" s="448">
        <v>0</v>
      </c>
      <c r="G15" s="448">
        <v>0</v>
      </c>
      <c r="H15" s="448">
        <f t="shared" si="1"/>
        <v>31</v>
      </c>
      <c r="I15" s="448">
        <f t="shared" si="2"/>
        <v>21</v>
      </c>
      <c r="J15" s="448">
        <f t="shared" si="3"/>
        <v>52</v>
      </c>
      <c r="K15" s="27" t="s">
        <v>151</v>
      </c>
    </row>
    <row r="16" spans="1:11" ht="17.25" customHeight="1" x14ac:dyDescent="0.3">
      <c r="A16" s="448" t="s">
        <v>23</v>
      </c>
      <c r="B16" s="448">
        <v>45</v>
      </c>
      <c r="C16" s="448">
        <v>155</v>
      </c>
      <c r="D16" s="448">
        <v>200</v>
      </c>
      <c r="E16" s="448">
        <v>0</v>
      </c>
      <c r="F16" s="448">
        <v>0</v>
      </c>
      <c r="G16" s="448">
        <v>0</v>
      </c>
      <c r="H16" s="448">
        <f t="shared" si="1"/>
        <v>45</v>
      </c>
      <c r="I16" s="448">
        <f t="shared" si="2"/>
        <v>155</v>
      </c>
      <c r="J16" s="448">
        <f t="shared" si="3"/>
        <v>200</v>
      </c>
      <c r="K16" s="27" t="s">
        <v>152</v>
      </c>
    </row>
    <row r="17" spans="1:11" ht="17.25" customHeight="1" x14ac:dyDescent="0.3">
      <c r="A17" s="448" t="s">
        <v>291</v>
      </c>
      <c r="B17" s="448">
        <v>14</v>
      </c>
      <c r="C17" s="448">
        <v>69</v>
      </c>
      <c r="D17" s="448">
        <v>83</v>
      </c>
      <c r="E17" s="448">
        <v>0</v>
      </c>
      <c r="F17" s="448">
        <v>0</v>
      </c>
      <c r="G17" s="448">
        <v>0</v>
      </c>
      <c r="H17" s="448">
        <f t="shared" si="1"/>
        <v>14</v>
      </c>
      <c r="I17" s="448">
        <f t="shared" si="2"/>
        <v>69</v>
      </c>
      <c r="J17" s="448">
        <f t="shared" si="3"/>
        <v>83</v>
      </c>
      <c r="K17" s="27" t="s">
        <v>455</v>
      </c>
    </row>
    <row r="18" spans="1:11" ht="17.25" customHeight="1" x14ac:dyDescent="0.3">
      <c r="A18" s="448" t="s">
        <v>24</v>
      </c>
      <c r="B18" s="448">
        <v>350</v>
      </c>
      <c r="C18" s="448">
        <v>320</v>
      </c>
      <c r="D18" s="448">
        <v>670</v>
      </c>
      <c r="E18" s="448">
        <v>0</v>
      </c>
      <c r="F18" s="448">
        <v>0</v>
      </c>
      <c r="G18" s="448">
        <v>0</v>
      </c>
      <c r="H18" s="448">
        <f t="shared" si="1"/>
        <v>350</v>
      </c>
      <c r="I18" s="448">
        <f t="shared" si="2"/>
        <v>320</v>
      </c>
      <c r="J18" s="448">
        <f t="shared" si="3"/>
        <v>670</v>
      </c>
      <c r="K18" s="27" t="s">
        <v>167</v>
      </c>
    </row>
    <row r="19" spans="1:11" ht="17.25" customHeight="1" x14ac:dyDescent="0.3">
      <c r="A19" s="448" t="s">
        <v>292</v>
      </c>
      <c r="B19" s="448">
        <v>66</v>
      </c>
      <c r="C19" s="448">
        <v>54</v>
      </c>
      <c r="D19" s="448">
        <v>120</v>
      </c>
      <c r="E19" s="448">
        <v>0</v>
      </c>
      <c r="F19" s="448">
        <v>0</v>
      </c>
      <c r="G19" s="448">
        <v>0</v>
      </c>
      <c r="H19" s="448">
        <f t="shared" si="1"/>
        <v>66</v>
      </c>
      <c r="I19" s="448">
        <f t="shared" si="2"/>
        <v>54</v>
      </c>
      <c r="J19" s="448">
        <f t="shared" si="3"/>
        <v>120</v>
      </c>
      <c r="K19" s="27" t="s">
        <v>293</v>
      </c>
    </row>
    <row r="20" spans="1:11" ht="17.25" customHeight="1" x14ac:dyDescent="0.3">
      <c r="A20" s="448" t="s">
        <v>294</v>
      </c>
      <c r="B20" s="448">
        <v>80</v>
      </c>
      <c r="C20" s="448">
        <v>160</v>
      </c>
      <c r="D20" s="448">
        <v>240</v>
      </c>
      <c r="E20" s="448">
        <v>0</v>
      </c>
      <c r="F20" s="448">
        <v>0</v>
      </c>
      <c r="G20" s="448">
        <v>0</v>
      </c>
      <c r="H20" s="448">
        <f t="shared" si="1"/>
        <v>80</v>
      </c>
      <c r="I20" s="448">
        <f t="shared" si="2"/>
        <v>160</v>
      </c>
      <c r="J20" s="448">
        <f t="shared" si="3"/>
        <v>240</v>
      </c>
      <c r="K20" s="27" t="s">
        <v>295</v>
      </c>
    </row>
    <row r="21" spans="1:11" ht="17.25" customHeight="1" x14ac:dyDescent="0.3">
      <c r="A21" s="448" t="s">
        <v>296</v>
      </c>
      <c r="B21" s="448">
        <v>164</v>
      </c>
      <c r="C21" s="448">
        <v>515</v>
      </c>
      <c r="D21" s="448">
        <v>679</v>
      </c>
      <c r="E21" s="448">
        <v>0</v>
      </c>
      <c r="F21" s="448">
        <v>0</v>
      </c>
      <c r="G21" s="448">
        <v>0</v>
      </c>
      <c r="H21" s="448">
        <f t="shared" si="1"/>
        <v>164</v>
      </c>
      <c r="I21" s="448">
        <f t="shared" si="2"/>
        <v>515</v>
      </c>
      <c r="J21" s="448">
        <f t="shared" si="3"/>
        <v>679</v>
      </c>
      <c r="K21" s="27" t="s">
        <v>297</v>
      </c>
    </row>
    <row r="22" spans="1:11" s="1" customFormat="1" ht="17.25" customHeight="1" x14ac:dyDescent="0.3">
      <c r="A22" s="448" t="s">
        <v>280</v>
      </c>
      <c r="B22" s="448">
        <v>73</v>
      </c>
      <c r="C22" s="448">
        <v>38</v>
      </c>
      <c r="D22" s="448">
        <v>111</v>
      </c>
      <c r="E22" s="448">
        <v>0</v>
      </c>
      <c r="F22" s="448">
        <v>0</v>
      </c>
      <c r="G22" s="448">
        <v>0</v>
      </c>
      <c r="H22" s="448">
        <f t="shared" si="1"/>
        <v>73</v>
      </c>
      <c r="I22" s="448">
        <f t="shared" si="2"/>
        <v>38</v>
      </c>
      <c r="J22" s="448">
        <f t="shared" si="3"/>
        <v>111</v>
      </c>
      <c r="K22" s="27" t="s">
        <v>281</v>
      </c>
    </row>
    <row r="23" spans="1:11" s="1" customFormat="1" ht="17.25" customHeight="1" x14ac:dyDescent="0.3">
      <c r="A23" s="448" t="s">
        <v>283</v>
      </c>
      <c r="B23" s="448">
        <v>68</v>
      </c>
      <c r="C23" s="448">
        <v>46</v>
      </c>
      <c r="D23" s="448">
        <v>114</v>
      </c>
      <c r="E23" s="448">
        <v>0</v>
      </c>
      <c r="F23" s="448">
        <v>0</v>
      </c>
      <c r="G23" s="448">
        <v>0</v>
      </c>
      <c r="H23" s="448">
        <f t="shared" si="1"/>
        <v>68</v>
      </c>
      <c r="I23" s="448">
        <f t="shared" si="2"/>
        <v>46</v>
      </c>
      <c r="J23" s="448">
        <f t="shared" si="3"/>
        <v>114</v>
      </c>
      <c r="K23" s="27" t="s">
        <v>158</v>
      </c>
    </row>
    <row r="24" spans="1:11" s="1" customFormat="1" ht="17.25" customHeight="1" x14ac:dyDescent="0.3">
      <c r="A24" s="448" t="s">
        <v>64</v>
      </c>
      <c r="B24" s="448">
        <v>45</v>
      </c>
      <c r="C24" s="448">
        <v>157</v>
      </c>
      <c r="D24" s="448">
        <v>202</v>
      </c>
      <c r="E24" s="448">
        <v>0</v>
      </c>
      <c r="F24" s="448">
        <v>0</v>
      </c>
      <c r="G24" s="448">
        <v>0</v>
      </c>
      <c r="H24" s="448">
        <f t="shared" si="1"/>
        <v>45</v>
      </c>
      <c r="I24" s="448">
        <f t="shared" si="2"/>
        <v>157</v>
      </c>
      <c r="J24" s="448">
        <f t="shared" si="3"/>
        <v>202</v>
      </c>
      <c r="K24" s="27" t="s">
        <v>170</v>
      </c>
    </row>
    <row r="25" spans="1:11" s="1" customFormat="1" ht="17.25" customHeight="1" x14ac:dyDescent="0.3">
      <c r="A25" s="448" t="s">
        <v>11</v>
      </c>
      <c r="B25" s="448">
        <f>SUM(B9:B24)</f>
        <v>1209</v>
      </c>
      <c r="C25" s="448">
        <f t="shared" ref="C25:D25" si="4">SUM(C9:C24)</f>
        <v>1923</v>
      </c>
      <c r="D25" s="448">
        <f t="shared" si="4"/>
        <v>3132</v>
      </c>
      <c r="E25" s="448">
        <v>0</v>
      </c>
      <c r="F25" s="448">
        <v>0</v>
      </c>
      <c r="G25" s="448">
        <v>0</v>
      </c>
      <c r="H25" s="448">
        <f t="shared" si="1"/>
        <v>1209</v>
      </c>
      <c r="I25" s="448">
        <f t="shared" si="2"/>
        <v>1923</v>
      </c>
      <c r="J25" s="448">
        <f t="shared" si="3"/>
        <v>3132</v>
      </c>
      <c r="K25" s="27" t="s">
        <v>162</v>
      </c>
    </row>
    <row r="26" spans="1:11" ht="15.75" customHeight="1" x14ac:dyDescent="0.25">
      <c r="A26" s="135" t="s">
        <v>12</v>
      </c>
      <c r="B26" s="757"/>
      <c r="C26" s="757"/>
      <c r="D26" s="757"/>
      <c r="E26" s="757"/>
      <c r="F26" s="757"/>
      <c r="G26" s="757"/>
      <c r="H26" s="757"/>
      <c r="I26" s="757"/>
      <c r="J26" s="757"/>
      <c r="K26" s="32" t="s">
        <v>171</v>
      </c>
    </row>
    <row r="27" spans="1:11" ht="17.25" customHeight="1" x14ac:dyDescent="0.3">
      <c r="A27" s="448" t="s">
        <v>298</v>
      </c>
      <c r="B27" s="448">
        <v>1</v>
      </c>
      <c r="C27" s="448">
        <v>0</v>
      </c>
      <c r="D27" s="448">
        <v>1</v>
      </c>
      <c r="E27" s="448">
        <v>0</v>
      </c>
      <c r="F27" s="448">
        <v>0</v>
      </c>
      <c r="G27" s="448">
        <v>0</v>
      </c>
      <c r="H27" s="448">
        <f>SUM(E27,B27)</f>
        <v>1</v>
      </c>
      <c r="I27" s="448">
        <f t="shared" ref="I27:J34" si="5">SUM(F27,C27)</f>
        <v>0</v>
      </c>
      <c r="J27" s="448">
        <f t="shared" si="5"/>
        <v>1</v>
      </c>
      <c r="K27" s="27" t="s">
        <v>152</v>
      </c>
    </row>
    <row r="28" spans="1:11" ht="17.25" customHeight="1" x14ac:dyDescent="0.3">
      <c r="A28" s="448" t="s">
        <v>24</v>
      </c>
      <c r="B28" s="448">
        <v>246</v>
      </c>
      <c r="C28" s="448">
        <v>129</v>
      </c>
      <c r="D28" s="448">
        <v>375</v>
      </c>
      <c r="E28" s="448">
        <v>0</v>
      </c>
      <c r="F28" s="448">
        <v>0</v>
      </c>
      <c r="G28" s="448">
        <v>0</v>
      </c>
      <c r="H28" s="448">
        <f t="shared" ref="H28:H34" si="6">SUM(E28,B28)</f>
        <v>246</v>
      </c>
      <c r="I28" s="448">
        <f t="shared" si="5"/>
        <v>129</v>
      </c>
      <c r="J28" s="448">
        <f t="shared" si="5"/>
        <v>375</v>
      </c>
      <c r="K28" s="27" t="s">
        <v>167</v>
      </c>
    </row>
    <row r="29" spans="1:11" ht="17.25" customHeight="1" x14ac:dyDescent="0.3">
      <c r="A29" s="448" t="s">
        <v>294</v>
      </c>
      <c r="B29" s="448">
        <v>38</v>
      </c>
      <c r="C29" s="448">
        <v>55</v>
      </c>
      <c r="D29" s="448">
        <v>93</v>
      </c>
      <c r="E29" s="448">
        <v>0</v>
      </c>
      <c r="F29" s="448">
        <v>0</v>
      </c>
      <c r="G29" s="448">
        <v>0</v>
      </c>
      <c r="H29" s="448">
        <f t="shared" si="6"/>
        <v>38</v>
      </c>
      <c r="I29" s="448">
        <f t="shared" si="5"/>
        <v>55</v>
      </c>
      <c r="J29" s="448">
        <f t="shared" si="5"/>
        <v>93</v>
      </c>
      <c r="K29" s="27" t="s">
        <v>295</v>
      </c>
    </row>
    <row r="30" spans="1:11" ht="17.25" customHeight="1" x14ac:dyDescent="0.3">
      <c r="A30" s="448" t="s">
        <v>296</v>
      </c>
      <c r="B30" s="448">
        <v>136</v>
      </c>
      <c r="C30" s="448">
        <v>181</v>
      </c>
      <c r="D30" s="448">
        <v>317</v>
      </c>
      <c r="E30" s="448">
        <v>0</v>
      </c>
      <c r="F30" s="448">
        <v>0</v>
      </c>
      <c r="G30" s="448">
        <v>0</v>
      </c>
      <c r="H30" s="448">
        <f t="shared" si="6"/>
        <v>136</v>
      </c>
      <c r="I30" s="448">
        <f t="shared" si="5"/>
        <v>181</v>
      </c>
      <c r="J30" s="448">
        <f t="shared" si="5"/>
        <v>317</v>
      </c>
      <c r="K30" s="27" t="s">
        <v>297</v>
      </c>
    </row>
    <row r="31" spans="1:11" ht="17.25" customHeight="1" x14ac:dyDescent="0.3">
      <c r="A31" s="448" t="s">
        <v>283</v>
      </c>
      <c r="B31" s="448">
        <v>106</v>
      </c>
      <c r="C31" s="448">
        <v>17</v>
      </c>
      <c r="D31" s="448">
        <v>123</v>
      </c>
      <c r="E31" s="448">
        <v>0</v>
      </c>
      <c r="F31" s="448">
        <v>0</v>
      </c>
      <c r="G31" s="448">
        <v>0</v>
      </c>
      <c r="H31" s="448">
        <f t="shared" si="6"/>
        <v>106</v>
      </c>
      <c r="I31" s="448">
        <f t="shared" si="5"/>
        <v>17</v>
      </c>
      <c r="J31" s="448">
        <f t="shared" si="5"/>
        <v>123</v>
      </c>
      <c r="K31" s="27" t="s">
        <v>158</v>
      </c>
    </row>
    <row r="32" spans="1:11" ht="17.25" customHeight="1" x14ac:dyDescent="0.3">
      <c r="A32" s="448" t="s">
        <v>64</v>
      </c>
      <c r="B32" s="448">
        <v>20</v>
      </c>
      <c r="C32" s="448">
        <v>28</v>
      </c>
      <c r="D32" s="448">
        <v>48</v>
      </c>
      <c r="E32" s="448">
        <v>0</v>
      </c>
      <c r="F32" s="448">
        <v>0</v>
      </c>
      <c r="G32" s="448">
        <v>0</v>
      </c>
      <c r="H32" s="448">
        <f t="shared" si="6"/>
        <v>20</v>
      </c>
      <c r="I32" s="448">
        <f t="shared" si="5"/>
        <v>28</v>
      </c>
      <c r="J32" s="448">
        <f t="shared" si="5"/>
        <v>48</v>
      </c>
      <c r="K32" s="27" t="s">
        <v>170</v>
      </c>
    </row>
    <row r="33" spans="1:11" ht="17.25" customHeight="1" thickBot="1" x14ac:dyDescent="0.3">
      <c r="A33" s="134" t="s">
        <v>13</v>
      </c>
      <c r="B33" s="72">
        <f>SUM(B27:B32)</f>
        <v>547</v>
      </c>
      <c r="C33" s="449">
        <f t="shared" ref="C33:D33" si="7">SUM(C27:C32)</f>
        <v>410</v>
      </c>
      <c r="D33" s="449">
        <f t="shared" si="7"/>
        <v>957</v>
      </c>
      <c r="E33" s="449">
        <v>0</v>
      </c>
      <c r="F33" s="449">
        <v>0</v>
      </c>
      <c r="G33" s="449">
        <v>0</v>
      </c>
      <c r="H33" s="449">
        <f t="shared" si="6"/>
        <v>547</v>
      </c>
      <c r="I33" s="449">
        <f t="shared" si="5"/>
        <v>410</v>
      </c>
      <c r="J33" s="449">
        <f t="shared" si="5"/>
        <v>957</v>
      </c>
      <c r="K33" s="69" t="s">
        <v>172</v>
      </c>
    </row>
    <row r="34" spans="1:11" ht="17.25" customHeight="1" thickBot="1" x14ac:dyDescent="0.3">
      <c r="A34" s="25" t="s">
        <v>78</v>
      </c>
      <c r="B34" s="40">
        <f t="shared" ref="B34:D34" si="8">SUM(B25,B33)</f>
        <v>1756</v>
      </c>
      <c r="C34" s="40">
        <f t="shared" si="8"/>
        <v>2333</v>
      </c>
      <c r="D34" s="40">
        <f t="shared" si="8"/>
        <v>4089</v>
      </c>
      <c r="E34" s="25">
        <v>0</v>
      </c>
      <c r="F34" s="25">
        <v>0</v>
      </c>
      <c r="G34" s="25">
        <v>0</v>
      </c>
      <c r="H34" s="25">
        <f t="shared" si="6"/>
        <v>1756</v>
      </c>
      <c r="I34" s="25">
        <f t="shared" si="5"/>
        <v>2333</v>
      </c>
      <c r="J34" s="25">
        <f t="shared" si="5"/>
        <v>4089</v>
      </c>
      <c r="K34" s="446" t="s">
        <v>526</v>
      </c>
    </row>
    <row r="35" spans="1:11" ht="16.2" thickTop="1" x14ac:dyDescent="0.3">
      <c r="A35" s="4"/>
      <c r="B35" s="133"/>
      <c r="C35" s="133"/>
      <c r="D35" s="133"/>
      <c r="E35" s="133"/>
      <c r="F35" s="133"/>
      <c r="G35" s="133"/>
      <c r="H35" s="133"/>
      <c r="I35" s="133"/>
      <c r="J35" s="133"/>
      <c r="K35" s="170"/>
    </row>
  </sheetData>
  <mergeCells count="12">
    <mergeCell ref="B26:J26"/>
    <mergeCell ref="B8:J8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00B050"/>
  </sheetPr>
  <dimension ref="A1:K60"/>
  <sheetViews>
    <sheetView rightToLeft="1" view="pageBreakPreview" topLeftCell="A19" zoomScale="90" zoomScaleNormal="60" zoomScaleSheetLayoutView="90" workbookViewId="0">
      <selection activeCell="N6" sqref="N6"/>
    </sheetView>
  </sheetViews>
  <sheetFormatPr defaultRowHeight="13.2" x14ac:dyDescent="0.25"/>
  <cols>
    <col min="1" max="1" width="30.6640625" customWidth="1"/>
    <col min="2" max="10" width="9.6640625" customWidth="1"/>
    <col min="11" max="11" width="30.6640625" customWidth="1"/>
    <col min="214" max="214" width="29.44140625" customWidth="1"/>
    <col min="215" max="226" width="10.109375" customWidth="1"/>
    <col min="227" max="227" width="8.109375" customWidth="1"/>
    <col min="470" max="470" width="29.44140625" customWidth="1"/>
    <col min="471" max="482" width="10.109375" customWidth="1"/>
    <col min="483" max="483" width="8.109375" customWidth="1"/>
    <col min="726" max="726" width="29.44140625" customWidth="1"/>
    <col min="727" max="738" width="10.109375" customWidth="1"/>
    <col min="739" max="739" width="8.109375" customWidth="1"/>
    <col min="982" max="982" width="29.44140625" customWidth="1"/>
    <col min="983" max="994" width="10.109375" customWidth="1"/>
    <col min="995" max="995" width="8.109375" customWidth="1"/>
    <col min="1238" max="1238" width="29.44140625" customWidth="1"/>
    <col min="1239" max="1250" width="10.109375" customWidth="1"/>
    <col min="1251" max="1251" width="8.109375" customWidth="1"/>
    <col min="1494" max="1494" width="29.44140625" customWidth="1"/>
    <col min="1495" max="1506" width="10.109375" customWidth="1"/>
    <col min="1507" max="1507" width="8.109375" customWidth="1"/>
    <col min="1750" max="1750" width="29.44140625" customWidth="1"/>
    <col min="1751" max="1762" width="10.109375" customWidth="1"/>
    <col min="1763" max="1763" width="8.109375" customWidth="1"/>
    <col min="2006" max="2006" width="29.44140625" customWidth="1"/>
    <col min="2007" max="2018" width="10.109375" customWidth="1"/>
    <col min="2019" max="2019" width="8.109375" customWidth="1"/>
    <col min="2262" max="2262" width="29.44140625" customWidth="1"/>
    <col min="2263" max="2274" width="10.109375" customWidth="1"/>
    <col min="2275" max="2275" width="8.109375" customWidth="1"/>
    <col min="2518" max="2518" width="29.44140625" customWidth="1"/>
    <col min="2519" max="2530" width="10.109375" customWidth="1"/>
    <col min="2531" max="2531" width="8.109375" customWidth="1"/>
    <col min="2774" max="2774" width="29.44140625" customWidth="1"/>
    <col min="2775" max="2786" width="10.109375" customWidth="1"/>
    <col min="2787" max="2787" width="8.109375" customWidth="1"/>
    <col min="3030" max="3030" width="29.44140625" customWidth="1"/>
    <col min="3031" max="3042" width="10.109375" customWidth="1"/>
    <col min="3043" max="3043" width="8.109375" customWidth="1"/>
    <col min="3286" max="3286" width="29.44140625" customWidth="1"/>
    <col min="3287" max="3298" width="10.109375" customWidth="1"/>
    <col min="3299" max="3299" width="8.109375" customWidth="1"/>
    <col min="3542" max="3542" width="29.44140625" customWidth="1"/>
    <col min="3543" max="3554" width="10.109375" customWidth="1"/>
    <col min="3555" max="3555" width="8.109375" customWidth="1"/>
    <col min="3798" max="3798" width="29.44140625" customWidth="1"/>
    <col min="3799" max="3810" width="10.109375" customWidth="1"/>
    <col min="3811" max="3811" width="8.109375" customWidth="1"/>
    <col min="4054" max="4054" width="29.44140625" customWidth="1"/>
    <col min="4055" max="4066" width="10.109375" customWidth="1"/>
    <col min="4067" max="4067" width="8.109375" customWidth="1"/>
    <col min="4310" max="4310" width="29.44140625" customWidth="1"/>
    <col min="4311" max="4322" width="10.109375" customWidth="1"/>
    <col min="4323" max="4323" width="8.109375" customWidth="1"/>
    <col min="4566" max="4566" width="29.44140625" customWidth="1"/>
    <col min="4567" max="4578" width="10.109375" customWidth="1"/>
    <col min="4579" max="4579" width="8.109375" customWidth="1"/>
    <col min="4822" max="4822" width="29.44140625" customWidth="1"/>
    <col min="4823" max="4834" width="10.109375" customWidth="1"/>
    <col min="4835" max="4835" width="8.109375" customWidth="1"/>
    <col min="5078" max="5078" width="29.44140625" customWidth="1"/>
    <col min="5079" max="5090" width="10.109375" customWidth="1"/>
    <col min="5091" max="5091" width="8.109375" customWidth="1"/>
    <col min="5334" max="5334" width="29.44140625" customWidth="1"/>
    <col min="5335" max="5346" width="10.109375" customWidth="1"/>
    <col min="5347" max="5347" width="8.109375" customWidth="1"/>
    <col min="5590" max="5590" width="29.44140625" customWidth="1"/>
    <col min="5591" max="5602" width="10.109375" customWidth="1"/>
    <col min="5603" max="5603" width="8.109375" customWidth="1"/>
    <col min="5846" max="5846" width="29.44140625" customWidth="1"/>
    <col min="5847" max="5858" width="10.109375" customWidth="1"/>
    <col min="5859" max="5859" width="8.109375" customWidth="1"/>
    <col min="6102" max="6102" width="29.44140625" customWidth="1"/>
    <col min="6103" max="6114" width="10.109375" customWidth="1"/>
    <col min="6115" max="6115" width="8.109375" customWidth="1"/>
    <col min="6358" max="6358" width="29.44140625" customWidth="1"/>
    <col min="6359" max="6370" width="10.109375" customWidth="1"/>
    <col min="6371" max="6371" width="8.109375" customWidth="1"/>
    <col min="6614" max="6614" width="29.44140625" customWidth="1"/>
    <col min="6615" max="6626" width="10.109375" customWidth="1"/>
    <col min="6627" max="6627" width="8.109375" customWidth="1"/>
    <col min="6870" max="6870" width="29.44140625" customWidth="1"/>
    <col min="6871" max="6882" width="10.109375" customWidth="1"/>
    <col min="6883" max="6883" width="8.109375" customWidth="1"/>
    <col min="7126" max="7126" width="29.44140625" customWidth="1"/>
    <col min="7127" max="7138" width="10.109375" customWidth="1"/>
    <col min="7139" max="7139" width="8.109375" customWidth="1"/>
    <col min="7382" max="7382" width="29.44140625" customWidth="1"/>
    <col min="7383" max="7394" width="10.109375" customWidth="1"/>
    <col min="7395" max="7395" width="8.109375" customWidth="1"/>
    <col min="7638" max="7638" width="29.44140625" customWidth="1"/>
    <col min="7639" max="7650" width="10.109375" customWidth="1"/>
    <col min="7651" max="7651" width="8.109375" customWidth="1"/>
    <col min="7894" max="7894" width="29.44140625" customWidth="1"/>
    <col min="7895" max="7906" width="10.109375" customWidth="1"/>
    <col min="7907" max="7907" width="8.109375" customWidth="1"/>
    <col min="8150" max="8150" width="29.44140625" customWidth="1"/>
    <col min="8151" max="8162" width="10.109375" customWidth="1"/>
    <col min="8163" max="8163" width="8.109375" customWidth="1"/>
    <col min="8406" max="8406" width="29.44140625" customWidth="1"/>
    <col min="8407" max="8418" width="10.109375" customWidth="1"/>
    <col min="8419" max="8419" width="8.109375" customWidth="1"/>
    <col min="8662" max="8662" width="29.44140625" customWidth="1"/>
    <col min="8663" max="8674" width="10.109375" customWidth="1"/>
    <col min="8675" max="8675" width="8.109375" customWidth="1"/>
    <col min="8918" max="8918" width="29.44140625" customWidth="1"/>
    <col min="8919" max="8930" width="10.109375" customWidth="1"/>
    <col min="8931" max="8931" width="8.109375" customWidth="1"/>
    <col min="9174" max="9174" width="29.44140625" customWidth="1"/>
    <col min="9175" max="9186" width="10.109375" customWidth="1"/>
    <col min="9187" max="9187" width="8.109375" customWidth="1"/>
    <col min="9430" max="9430" width="29.44140625" customWidth="1"/>
    <col min="9431" max="9442" width="10.109375" customWidth="1"/>
    <col min="9443" max="9443" width="8.109375" customWidth="1"/>
    <col min="9686" max="9686" width="29.44140625" customWidth="1"/>
    <col min="9687" max="9698" width="10.109375" customWidth="1"/>
    <col min="9699" max="9699" width="8.109375" customWidth="1"/>
    <col min="9942" max="9942" width="29.44140625" customWidth="1"/>
    <col min="9943" max="9954" width="10.109375" customWidth="1"/>
    <col min="9955" max="9955" width="8.109375" customWidth="1"/>
    <col min="10198" max="10198" width="29.44140625" customWidth="1"/>
    <col min="10199" max="10210" width="10.109375" customWidth="1"/>
    <col min="10211" max="10211" width="8.109375" customWidth="1"/>
    <col min="10454" max="10454" width="29.44140625" customWidth="1"/>
    <col min="10455" max="10466" width="10.109375" customWidth="1"/>
    <col min="10467" max="10467" width="8.109375" customWidth="1"/>
    <col min="10710" max="10710" width="29.44140625" customWidth="1"/>
    <col min="10711" max="10722" width="10.109375" customWidth="1"/>
    <col min="10723" max="10723" width="8.109375" customWidth="1"/>
    <col min="10966" max="10966" width="29.44140625" customWidth="1"/>
    <col min="10967" max="10978" width="10.109375" customWidth="1"/>
    <col min="10979" max="10979" width="8.109375" customWidth="1"/>
    <col min="11222" max="11222" width="29.44140625" customWidth="1"/>
    <col min="11223" max="11234" width="10.109375" customWidth="1"/>
    <col min="11235" max="11235" width="8.109375" customWidth="1"/>
    <col min="11478" max="11478" width="29.44140625" customWidth="1"/>
    <col min="11479" max="11490" width="10.109375" customWidth="1"/>
    <col min="11491" max="11491" width="8.109375" customWidth="1"/>
    <col min="11734" max="11734" width="29.44140625" customWidth="1"/>
    <col min="11735" max="11746" width="10.109375" customWidth="1"/>
    <col min="11747" max="11747" width="8.109375" customWidth="1"/>
    <col min="11990" max="11990" width="29.44140625" customWidth="1"/>
    <col min="11991" max="12002" width="10.109375" customWidth="1"/>
    <col min="12003" max="12003" width="8.109375" customWidth="1"/>
    <col min="12246" max="12246" width="29.44140625" customWidth="1"/>
    <col min="12247" max="12258" width="10.109375" customWidth="1"/>
    <col min="12259" max="12259" width="8.109375" customWidth="1"/>
    <col min="12502" max="12502" width="29.44140625" customWidth="1"/>
    <col min="12503" max="12514" width="10.109375" customWidth="1"/>
    <col min="12515" max="12515" width="8.109375" customWidth="1"/>
    <col min="12758" max="12758" width="29.44140625" customWidth="1"/>
    <col min="12759" max="12770" width="10.109375" customWidth="1"/>
    <col min="12771" max="12771" width="8.109375" customWidth="1"/>
    <col min="13014" max="13014" width="29.44140625" customWidth="1"/>
    <col min="13015" max="13026" width="10.109375" customWidth="1"/>
    <col min="13027" max="13027" width="8.109375" customWidth="1"/>
    <col min="13270" max="13270" width="29.44140625" customWidth="1"/>
    <col min="13271" max="13282" width="10.109375" customWidth="1"/>
    <col min="13283" max="13283" width="8.109375" customWidth="1"/>
    <col min="13526" max="13526" width="29.44140625" customWidth="1"/>
    <col min="13527" max="13538" width="10.109375" customWidth="1"/>
    <col min="13539" max="13539" width="8.109375" customWidth="1"/>
    <col min="13782" max="13782" width="29.44140625" customWidth="1"/>
    <col min="13783" max="13794" width="10.109375" customWidth="1"/>
    <col min="13795" max="13795" width="8.109375" customWidth="1"/>
    <col min="14038" max="14038" width="29.44140625" customWidth="1"/>
    <col min="14039" max="14050" width="10.109375" customWidth="1"/>
    <col min="14051" max="14051" width="8.109375" customWidth="1"/>
    <col min="14294" max="14294" width="29.44140625" customWidth="1"/>
    <col min="14295" max="14306" width="10.109375" customWidth="1"/>
    <col min="14307" max="14307" width="8.109375" customWidth="1"/>
    <col min="14550" max="14550" width="29.44140625" customWidth="1"/>
    <col min="14551" max="14562" width="10.109375" customWidth="1"/>
    <col min="14563" max="14563" width="8.109375" customWidth="1"/>
    <col min="14806" max="14806" width="29.44140625" customWidth="1"/>
    <col min="14807" max="14818" width="10.109375" customWidth="1"/>
    <col min="14819" max="14819" width="8.109375" customWidth="1"/>
    <col min="15062" max="15062" width="29.44140625" customWidth="1"/>
    <col min="15063" max="15074" width="10.109375" customWidth="1"/>
    <col min="15075" max="15075" width="8.109375" customWidth="1"/>
    <col min="15318" max="15318" width="29.44140625" customWidth="1"/>
    <col min="15319" max="15330" width="10.109375" customWidth="1"/>
    <col min="15331" max="15331" width="8.109375" customWidth="1"/>
    <col min="15574" max="15574" width="29.44140625" customWidth="1"/>
    <col min="15575" max="15586" width="10.109375" customWidth="1"/>
    <col min="15587" max="15587" width="8.109375" customWidth="1"/>
    <col min="15830" max="15830" width="29.44140625" customWidth="1"/>
    <col min="15831" max="15842" width="10.109375" customWidth="1"/>
    <col min="15843" max="15843" width="8.109375" customWidth="1"/>
    <col min="16086" max="16086" width="29.44140625" customWidth="1"/>
    <col min="16087" max="16098" width="10.109375" customWidth="1"/>
    <col min="16099" max="16099" width="8.109375" customWidth="1"/>
  </cols>
  <sheetData>
    <row r="1" spans="1:11" s="2" customFormat="1" ht="27.75" customHeight="1" x14ac:dyDescent="0.65">
      <c r="A1" s="702" t="s">
        <v>812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2" customFormat="1" ht="37.5" customHeight="1" x14ac:dyDescent="0.65">
      <c r="A2" s="700" t="s">
        <v>813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84" customFormat="1" ht="22.5" customHeight="1" thickBot="1" x14ac:dyDescent="0.8">
      <c r="A3" s="14" t="s">
        <v>668</v>
      </c>
      <c r="B3" s="339"/>
      <c r="C3" s="339"/>
      <c r="D3" s="339"/>
      <c r="E3" s="339"/>
      <c r="F3" s="339"/>
      <c r="G3" s="339"/>
      <c r="H3" s="339"/>
      <c r="I3" s="339"/>
      <c r="J3" s="339"/>
      <c r="K3" s="48" t="s">
        <v>669</v>
      </c>
    </row>
    <row r="4" spans="1:11" s="3" customFormat="1" ht="17.25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8</v>
      </c>
      <c r="I4" s="701"/>
      <c r="J4" s="701"/>
      <c r="K4" s="724" t="s">
        <v>164</v>
      </c>
    </row>
    <row r="5" spans="1:11" s="3" customFormat="1" ht="16.5" customHeight="1" x14ac:dyDescent="0.25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3" customFormat="1" ht="18" customHeight="1" x14ac:dyDescent="0.25">
      <c r="A6" s="702"/>
      <c r="B6" s="197" t="s">
        <v>237</v>
      </c>
      <c r="C6" s="197" t="s">
        <v>270</v>
      </c>
      <c r="D6" s="322" t="s">
        <v>243</v>
      </c>
      <c r="E6" s="197" t="s">
        <v>237</v>
      </c>
      <c r="F6" s="197" t="s">
        <v>270</v>
      </c>
      <c r="G6" s="322" t="s">
        <v>243</v>
      </c>
      <c r="H6" s="197" t="s">
        <v>237</v>
      </c>
      <c r="I6" s="197" t="s">
        <v>270</v>
      </c>
      <c r="J6" s="322" t="s">
        <v>243</v>
      </c>
      <c r="K6" s="725"/>
    </row>
    <row r="7" spans="1:11" s="3" customFormat="1" ht="21" customHeight="1" thickBot="1" x14ac:dyDescent="0.3">
      <c r="A7" s="70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26"/>
    </row>
    <row r="8" spans="1:11" ht="21" customHeight="1" x14ac:dyDescent="0.25">
      <c r="A8" s="30" t="s">
        <v>9</v>
      </c>
      <c r="B8" s="29"/>
      <c r="C8" s="29"/>
      <c r="D8" s="29"/>
      <c r="E8" s="29"/>
      <c r="F8" s="29"/>
      <c r="G8" s="29"/>
      <c r="H8" s="29"/>
      <c r="I8" s="29"/>
      <c r="J8" s="30"/>
      <c r="K8" s="68" t="s">
        <v>165</v>
      </c>
    </row>
    <row r="9" spans="1:11" ht="21" customHeight="1" x14ac:dyDescent="0.3">
      <c r="A9" s="448" t="s">
        <v>16</v>
      </c>
      <c r="B9" s="448">
        <v>28</v>
      </c>
      <c r="C9" s="448">
        <v>50</v>
      </c>
      <c r="D9" s="448">
        <v>78</v>
      </c>
      <c r="E9" s="448">
        <v>0</v>
      </c>
      <c r="F9" s="448">
        <v>0</v>
      </c>
      <c r="G9" s="448">
        <v>0</v>
      </c>
      <c r="H9" s="448">
        <f>SUM(E9,B9)</f>
        <v>28</v>
      </c>
      <c r="I9" s="448">
        <f t="shared" ref="I9:J9" si="0">SUM(F9,C9)</f>
        <v>50</v>
      </c>
      <c r="J9" s="448">
        <f t="shared" si="0"/>
        <v>78</v>
      </c>
      <c r="K9" s="27" t="s">
        <v>173</v>
      </c>
    </row>
    <row r="10" spans="1:11" ht="21" customHeight="1" x14ac:dyDescent="0.3">
      <c r="A10" s="448" t="s">
        <v>18</v>
      </c>
      <c r="B10" s="448">
        <v>32</v>
      </c>
      <c r="C10" s="448">
        <v>56</v>
      </c>
      <c r="D10" s="448">
        <v>88</v>
      </c>
      <c r="E10" s="448">
        <v>0</v>
      </c>
      <c r="F10" s="448">
        <v>0</v>
      </c>
      <c r="G10" s="448">
        <v>0</v>
      </c>
      <c r="H10" s="448">
        <f t="shared" ref="H10:H24" si="1">SUM(E10,B10)</f>
        <v>32</v>
      </c>
      <c r="I10" s="448">
        <f t="shared" ref="I10:I24" si="2">SUM(F10,C10)</f>
        <v>56</v>
      </c>
      <c r="J10" s="448">
        <f t="shared" ref="J10:J24" si="3">SUM(G10,D10)</f>
        <v>88</v>
      </c>
      <c r="K10" s="27" t="s">
        <v>146</v>
      </c>
    </row>
    <row r="11" spans="1:11" ht="21" customHeight="1" x14ac:dyDescent="0.3">
      <c r="A11" s="448" t="s">
        <v>19</v>
      </c>
      <c r="B11" s="448">
        <v>21</v>
      </c>
      <c r="C11" s="448">
        <v>100</v>
      </c>
      <c r="D11" s="448">
        <v>121</v>
      </c>
      <c r="E11" s="448">
        <v>0</v>
      </c>
      <c r="F11" s="448">
        <v>0</v>
      </c>
      <c r="G11" s="448">
        <v>0</v>
      </c>
      <c r="H11" s="448">
        <f t="shared" si="1"/>
        <v>21</v>
      </c>
      <c r="I11" s="448">
        <f t="shared" si="2"/>
        <v>100</v>
      </c>
      <c r="J11" s="448">
        <f t="shared" si="3"/>
        <v>121</v>
      </c>
      <c r="K11" s="27" t="s">
        <v>147</v>
      </c>
    </row>
    <row r="12" spans="1:11" ht="21" customHeight="1" x14ac:dyDescent="0.3">
      <c r="A12" s="448" t="s">
        <v>20</v>
      </c>
      <c r="B12" s="448">
        <v>84</v>
      </c>
      <c r="C12" s="448">
        <v>107</v>
      </c>
      <c r="D12" s="448">
        <v>191</v>
      </c>
      <c r="E12" s="448">
        <v>0</v>
      </c>
      <c r="F12" s="448">
        <v>0</v>
      </c>
      <c r="G12" s="448">
        <v>0</v>
      </c>
      <c r="H12" s="448">
        <f t="shared" si="1"/>
        <v>84</v>
      </c>
      <c r="I12" s="448">
        <f t="shared" si="2"/>
        <v>107</v>
      </c>
      <c r="J12" s="448">
        <f t="shared" si="3"/>
        <v>191</v>
      </c>
      <c r="K12" s="27" t="s">
        <v>148</v>
      </c>
    </row>
    <row r="13" spans="1:11" ht="21" customHeight="1" x14ac:dyDescent="0.3">
      <c r="A13" s="448" t="s">
        <v>24</v>
      </c>
      <c r="B13" s="448">
        <v>85</v>
      </c>
      <c r="C13" s="448">
        <v>59</v>
      </c>
      <c r="D13" s="448">
        <v>144</v>
      </c>
      <c r="E13" s="448">
        <v>0</v>
      </c>
      <c r="F13" s="448">
        <v>0</v>
      </c>
      <c r="G13" s="448">
        <v>0</v>
      </c>
      <c r="H13" s="448">
        <f t="shared" si="1"/>
        <v>85</v>
      </c>
      <c r="I13" s="448">
        <f t="shared" si="2"/>
        <v>59</v>
      </c>
      <c r="J13" s="448">
        <f t="shared" si="3"/>
        <v>144</v>
      </c>
      <c r="K13" s="27" t="s">
        <v>167</v>
      </c>
    </row>
    <row r="14" spans="1:11" ht="21" customHeight="1" x14ac:dyDescent="0.3">
      <c r="A14" s="448" t="s">
        <v>299</v>
      </c>
      <c r="B14" s="448">
        <v>38</v>
      </c>
      <c r="C14" s="448">
        <v>55</v>
      </c>
      <c r="D14" s="448">
        <v>93</v>
      </c>
      <c r="E14" s="448">
        <v>0</v>
      </c>
      <c r="F14" s="448">
        <v>0</v>
      </c>
      <c r="G14" s="448">
        <v>0</v>
      </c>
      <c r="H14" s="448">
        <f t="shared" si="1"/>
        <v>38</v>
      </c>
      <c r="I14" s="448">
        <f t="shared" si="2"/>
        <v>55</v>
      </c>
      <c r="J14" s="448">
        <f t="shared" si="3"/>
        <v>93</v>
      </c>
      <c r="K14" s="27" t="s">
        <v>300</v>
      </c>
    </row>
    <row r="15" spans="1:11" ht="21" customHeight="1" x14ac:dyDescent="0.3">
      <c r="A15" s="448" t="s">
        <v>23</v>
      </c>
      <c r="B15" s="448">
        <v>50</v>
      </c>
      <c r="C15" s="448">
        <v>146</v>
      </c>
      <c r="D15" s="448">
        <v>196</v>
      </c>
      <c r="E15" s="448">
        <v>0</v>
      </c>
      <c r="F15" s="448">
        <v>0</v>
      </c>
      <c r="G15" s="448">
        <v>0</v>
      </c>
      <c r="H15" s="448">
        <f t="shared" si="1"/>
        <v>50</v>
      </c>
      <c r="I15" s="448">
        <f t="shared" si="2"/>
        <v>146</v>
      </c>
      <c r="J15" s="448">
        <f t="shared" si="3"/>
        <v>196</v>
      </c>
      <c r="K15" s="27" t="s">
        <v>152</v>
      </c>
    </row>
    <row r="16" spans="1:11" ht="21" customHeight="1" x14ac:dyDescent="0.3">
      <c r="A16" s="448" t="s">
        <v>67</v>
      </c>
      <c r="B16" s="448">
        <v>30</v>
      </c>
      <c r="C16" s="448">
        <v>35</v>
      </c>
      <c r="D16" s="448">
        <v>65</v>
      </c>
      <c r="E16" s="448">
        <v>0</v>
      </c>
      <c r="F16" s="448">
        <v>0</v>
      </c>
      <c r="G16" s="448">
        <v>0</v>
      </c>
      <c r="H16" s="448">
        <f t="shared" si="1"/>
        <v>30</v>
      </c>
      <c r="I16" s="448">
        <f t="shared" si="2"/>
        <v>35</v>
      </c>
      <c r="J16" s="448">
        <f t="shared" si="3"/>
        <v>65</v>
      </c>
      <c r="K16" s="27" t="s">
        <v>192</v>
      </c>
    </row>
    <row r="17" spans="1:11" ht="21" customHeight="1" x14ac:dyDescent="0.3">
      <c r="A17" s="448" t="s">
        <v>5</v>
      </c>
      <c r="B17" s="448">
        <v>0</v>
      </c>
      <c r="C17" s="448">
        <v>115</v>
      </c>
      <c r="D17" s="448">
        <v>115</v>
      </c>
      <c r="E17" s="448">
        <v>0</v>
      </c>
      <c r="F17" s="448">
        <v>0</v>
      </c>
      <c r="G17" s="448">
        <v>0</v>
      </c>
      <c r="H17" s="448">
        <f t="shared" si="1"/>
        <v>0</v>
      </c>
      <c r="I17" s="448">
        <f t="shared" si="2"/>
        <v>115</v>
      </c>
      <c r="J17" s="448">
        <f t="shared" si="3"/>
        <v>115</v>
      </c>
      <c r="K17" s="27" t="s">
        <v>168</v>
      </c>
    </row>
    <row r="18" spans="1:11" ht="21" customHeight="1" x14ac:dyDescent="0.3">
      <c r="A18" s="448" t="s">
        <v>54</v>
      </c>
      <c r="B18" s="448">
        <v>89</v>
      </c>
      <c r="C18" s="448">
        <v>131</v>
      </c>
      <c r="D18" s="448">
        <v>220</v>
      </c>
      <c r="E18" s="448">
        <v>0</v>
      </c>
      <c r="F18" s="448">
        <v>0</v>
      </c>
      <c r="G18" s="448">
        <v>0</v>
      </c>
      <c r="H18" s="448">
        <f t="shared" si="1"/>
        <v>89</v>
      </c>
      <c r="I18" s="448">
        <f t="shared" si="2"/>
        <v>131</v>
      </c>
      <c r="J18" s="448">
        <f t="shared" si="3"/>
        <v>220</v>
      </c>
      <c r="K18" s="27" t="s">
        <v>295</v>
      </c>
    </row>
    <row r="19" spans="1:11" ht="21" customHeight="1" x14ac:dyDescent="0.3">
      <c r="A19" s="448" t="s">
        <v>2</v>
      </c>
      <c r="B19" s="448">
        <v>115</v>
      </c>
      <c r="C19" s="448">
        <v>349</v>
      </c>
      <c r="D19" s="448">
        <v>464</v>
      </c>
      <c r="E19" s="448">
        <v>0</v>
      </c>
      <c r="F19" s="448">
        <v>0</v>
      </c>
      <c r="G19" s="448">
        <v>0</v>
      </c>
      <c r="H19" s="448">
        <f t="shared" si="1"/>
        <v>115</v>
      </c>
      <c r="I19" s="448">
        <f t="shared" si="2"/>
        <v>349</v>
      </c>
      <c r="J19" s="448">
        <f t="shared" si="3"/>
        <v>464</v>
      </c>
      <c r="K19" s="27" t="s">
        <v>297</v>
      </c>
    </row>
    <row r="20" spans="1:11" ht="21" customHeight="1" x14ac:dyDescent="0.3">
      <c r="A20" s="448" t="s">
        <v>280</v>
      </c>
      <c r="B20" s="448">
        <v>71</v>
      </c>
      <c r="C20" s="448">
        <v>38</v>
      </c>
      <c r="D20" s="448">
        <v>109</v>
      </c>
      <c r="E20" s="448">
        <v>0</v>
      </c>
      <c r="F20" s="448">
        <v>0</v>
      </c>
      <c r="G20" s="448">
        <v>0</v>
      </c>
      <c r="H20" s="448">
        <f t="shared" si="1"/>
        <v>71</v>
      </c>
      <c r="I20" s="448">
        <f t="shared" si="2"/>
        <v>38</v>
      </c>
      <c r="J20" s="448">
        <f t="shared" si="3"/>
        <v>109</v>
      </c>
      <c r="K20" s="27" t="s">
        <v>281</v>
      </c>
    </row>
    <row r="21" spans="1:11" ht="21" customHeight="1" x14ac:dyDescent="0.3">
      <c r="A21" s="448" t="s">
        <v>25</v>
      </c>
      <c r="B21" s="448">
        <v>189</v>
      </c>
      <c r="C21" s="448">
        <v>323</v>
      </c>
      <c r="D21" s="448">
        <v>512</v>
      </c>
      <c r="E21" s="448">
        <v>0</v>
      </c>
      <c r="F21" s="448">
        <v>0</v>
      </c>
      <c r="G21" s="448">
        <v>0</v>
      </c>
      <c r="H21" s="448">
        <f t="shared" si="1"/>
        <v>189</v>
      </c>
      <c r="I21" s="448">
        <f t="shared" si="2"/>
        <v>323</v>
      </c>
      <c r="J21" s="448">
        <f t="shared" si="3"/>
        <v>512</v>
      </c>
      <c r="K21" s="27" t="s">
        <v>277</v>
      </c>
    </row>
    <row r="22" spans="1:11" ht="21" customHeight="1" x14ac:dyDescent="0.3">
      <c r="A22" s="448" t="s">
        <v>27</v>
      </c>
      <c r="B22" s="448">
        <v>67</v>
      </c>
      <c r="C22" s="448">
        <v>42</v>
      </c>
      <c r="D22" s="448">
        <v>109</v>
      </c>
      <c r="E22" s="448">
        <v>0</v>
      </c>
      <c r="F22" s="448">
        <v>0</v>
      </c>
      <c r="G22" s="448">
        <v>0</v>
      </c>
      <c r="H22" s="448">
        <f t="shared" si="1"/>
        <v>67</v>
      </c>
      <c r="I22" s="448">
        <f t="shared" si="2"/>
        <v>42</v>
      </c>
      <c r="J22" s="448">
        <f t="shared" si="3"/>
        <v>109</v>
      </c>
      <c r="K22" s="27" t="s">
        <v>156</v>
      </c>
    </row>
    <row r="23" spans="1:11" ht="21" customHeight="1" x14ac:dyDescent="0.3">
      <c r="A23" s="448" t="s">
        <v>28</v>
      </c>
      <c r="B23" s="448">
        <v>39</v>
      </c>
      <c r="C23" s="448">
        <v>71</v>
      </c>
      <c r="D23" s="448">
        <v>110</v>
      </c>
      <c r="E23" s="448">
        <v>0</v>
      </c>
      <c r="F23" s="448">
        <v>0</v>
      </c>
      <c r="G23" s="448">
        <v>0</v>
      </c>
      <c r="H23" s="448">
        <f t="shared" si="1"/>
        <v>39</v>
      </c>
      <c r="I23" s="448">
        <f t="shared" si="2"/>
        <v>71</v>
      </c>
      <c r="J23" s="448">
        <f t="shared" si="3"/>
        <v>110</v>
      </c>
      <c r="K23" s="27" t="s">
        <v>158</v>
      </c>
    </row>
    <row r="24" spans="1:11" ht="21" customHeight="1" thickBot="1" x14ac:dyDescent="0.3">
      <c r="A24" s="77" t="s">
        <v>11</v>
      </c>
      <c r="B24" s="88">
        <f>SUM(B9:B23)</f>
        <v>938</v>
      </c>
      <c r="C24" s="88">
        <f>SUM(C9:C23)</f>
        <v>1677</v>
      </c>
      <c r="D24" s="88">
        <f>SUM(D9:D23)</f>
        <v>2615</v>
      </c>
      <c r="E24" s="167">
        <v>0</v>
      </c>
      <c r="F24" s="167">
        <v>0</v>
      </c>
      <c r="G24" s="167">
        <v>0</v>
      </c>
      <c r="H24" s="167">
        <f t="shared" si="1"/>
        <v>938</v>
      </c>
      <c r="I24" s="167">
        <f t="shared" si="2"/>
        <v>1677</v>
      </c>
      <c r="J24" s="167">
        <f t="shared" si="3"/>
        <v>2615</v>
      </c>
      <c r="K24" s="88" t="s">
        <v>162</v>
      </c>
    </row>
    <row r="25" spans="1:11" ht="22.5" customHeight="1" thickTop="1" x14ac:dyDescent="0.3">
      <c r="A25" s="139"/>
      <c r="B25" s="63"/>
      <c r="C25" s="63"/>
      <c r="D25" s="63"/>
      <c r="E25" s="63"/>
      <c r="F25" s="63"/>
      <c r="G25" s="63"/>
      <c r="H25" s="63"/>
      <c r="I25" s="63"/>
      <c r="J25" s="63"/>
      <c r="K25" s="26"/>
    </row>
    <row r="26" spans="1:11" s="3" customFormat="1" ht="22.5" customHeight="1" x14ac:dyDescent="0.25">
      <c r="A26" s="345"/>
      <c r="B26" s="345"/>
      <c r="C26" s="346"/>
      <c r="D26" s="346"/>
      <c r="E26" s="346"/>
      <c r="F26" s="346"/>
      <c r="G26" s="346"/>
      <c r="H26" s="346"/>
      <c r="I26" s="346"/>
      <c r="J26" s="346"/>
      <c r="K26" s="199"/>
    </row>
    <row r="27" spans="1:11" s="3" customFormat="1" ht="22.5" customHeight="1" x14ac:dyDescent="0.25">
      <c r="A27" s="399"/>
      <c r="B27" s="399"/>
      <c r="C27" s="400"/>
      <c r="D27" s="400"/>
      <c r="E27" s="400"/>
      <c r="F27" s="400"/>
      <c r="G27" s="400"/>
      <c r="H27" s="400"/>
      <c r="I27" s="400"/>
      <c r="J27" s="400"/>
      <c r="K27" s="199"/>
    </row>
    <row r="28" spans="1:11" s="3" customFormat="1" ht="22.5" customHeight="1" x14ac:dyDescent="0.25">
      <c r="A28" s="407"/>
      <c r="B28" s="407"/>
      <c r="C28" s="408"/>
      <c r="D28" s="408"/>
      <c r="E28" s="408"/>
      <c r="F28" s="408"/>
      <c r="G28" s="408"/>
      <c r="H28" s="408"/>
      <c r="I28" s="408"/>
      <c r="J28" s="408"/>
      <c r="K28" s="412"/>
    </row>
    <row r="29" spans="1:11" s="3" customFormat="1" ht="22.5" customHeight="1" x14ac:dyDescent="0.25">
      <c r="A29" s="440"/>
      <c r="B29" s="440"/>
      <c r="C29" s="442"/>
      <c r="D29" s="442"/>
      <c r="E29" s="442"/>
      <c r="F29" s="442"/>
      <c r="G29" s="442"/>
      <c r="H29" s="442"/>
      <c r="I29" s="442"/>
      <c r="J29" s="442"/>
      <c r="K29" s="447"/>
    </row>
    <row r="30" spans="1:11" s="3" customFormat="1" ht="22.5" customHeight="1" x14ac:dyDescent="0.25">
      <c r="A30" s="440"/>
      <c r="B30" s="440"/>
      <c r="C30" s="442"/>
      <c r="D30" s="442"/>
      <c r="E30" s="442"/>
      <c r="F30" s="442"/>
      <c r="G30" s="442"/>
      <c r="H30" s="442"/>
      <c r="I30" s="442"/>
      <c r="J30" s="442"/>
      <c r="K30" s="447"/>
    </row>
    <row r="31" spans="1:11" s="3" customFormat="1" ht="22.5" customHeight="1" thickBot="1" x14ac:dyDescent="0.3">
      <c r="A31" s="343" t="s">
        <v>670</v>
      </c>
      <c r="B31" s="343"/>
      <c r="C31" s="339"/>
      <c r="D31" s="339"/>
      <c r="E31" s="339"/>
      <c r="F31" s="339"/>
      <c r="G31" s="339"/>
      <c r="H31" s="339"/>
      <c r="I31" s="339"/>
      <c r="J31" s="339"/>
      <c r="K31" s="146" t="s">
        <v>671</v>
      </c>
    </row>
    <row r="32" spans="1:11" s="3" customFormat="1" ht="20.25" customHeight="1" thickTop="1" x14ac:dyDescent="0.25">
      <c r="A32" s="701" t="s">
        <v>14</v>
      </c>
      <c r="B32" s="701" t="s">
        <v>6</v>
      </c>
      <c r="C32" s="701"/>
      <c r="D32" s="701"/>
      <c r="E32" s="701" t="s">
        <v>7</v>
      </c>
      <c r="F32" s="701"/>
      <c r="G32" s="701"/>
      <c r="H32" s="701" t="s">
        <v>8</v>
      </c>
      <c r="I32" s="701"/>
      <c r="J32" s="701"/>
      <c r="K32" s="724" t="s">
        <v>164</v>
      </c>
    </row>
    <row r="33" spans="1:11" s="3" customFormat="1" ht="20.25" customHeight="1" x14ac:dyDescent="0.25">
      <c r="A33" s="702"/>
      <c r="B33" s="702" t="s">
        <v>448</v>
      </c>
      <c r="C33" s="702"/>
      <c r="D33" s="702"/>
      <c r="E33" s="702" t="s">
        <v>128</v>
      </c>
      <c r="F33" s="702"/>
      <c r="G33" s="702"/>
      <c r="H33" s="702" t="s">
        <v>129</v>
      </c>
      <c r="I33" s="702"/>
      <c r="J33" s="702"/>
      <c r="K33" s="725"/>
    </row>
    <row r="34" spans="1:11" s="3" customFormat="1" ht="20.25" customHeight="1" x14ac:dyDescent="0.25">
      <c r="A34" s="702"/>
      <c r="B34" s="197" t="s">
        <v>237</v>
      </c>
      <c r="C34" s="197" t="s">
        <v>270</v>
      </c>
      <c r="D34" s="322" t="s">
        <v>243</v>
      </c>
      <c r="E34" s="197" t="s">
        <v>237</v>
      </c>
      <c r="F34" s="197" t="s">
        <v>270</v>
      </c>
      <c r="G34" s="322" t="s">
        <v>243</v>
      </c>
      <c r="H34" s="197" t="s">
        <v>237</v>
      </c>
      <c r="I34" s="197" t="s">
        <v>270</v>
      </c>
      <c r="J34" s="322" t="s">
        <v>243</v>
      </c>
      <c r="K34" s="725"/>
    </row>
    <row r="35" spans="1:11" s="3" customFormat="1" ht="20.25" customHeight="1" thickBot="1" x14ac:dyDescent="0.3">
      <c r="A35" s="703"/>
      <c r="B35" s="143" t="s">
        <v>240</v>
      </c>
      <c r="C35" s="143" t="s">
        <v>241</v>
      </c>
      <c r="D35" s="143" t="s">
        <v>242</v>
      </c>
      <c r="E35" s="143" t="s">
        <v>240</v>
      </c>
      <c r="F35" s="143" t="s">
        <v>241</v>
      </c>
      <c r="G35" s="143" t="s">
        <v>242</v>
      </c>
      <c r="H35" s="143" t="s">
        <v>240</v>
      </c>
      <c r="I35" s="143" t="s">
        <v>241</v>
      </c>
      <c r="J35" s="143" t="s">
        <v>242</v>
      </c>
      <c r="K35" s="726"/>
    </row>
    <row r="36" spans="1:11" ht="22.5" customHeight="1" x14ac:dyDescent="0.25">
      <c r="A36" s="141" t="s">
        <v>12</v>
      </c>
      <c r="E36" s="86"/>
      <c r="F36" s="86"/>
      <c r="G36" s="86"/>
      <c r="H36" s="86"/>
      <c r="I36" s="86"/>
      <c r="J36" s="86"/>
      <c r="K36" s="32" t="s">
        <v>171</v>
      </c>
    </row>
    <row r="37" spans="1:11" ht="22.5" customHeight="1" x14ac:dyDescent="0.3">
      <c r="A37" s="448" t="s">
        <v>25</v>
      </c>
      <c r="B37" s="448">
        <v>11</v>
      </c>
      <c r="C37" s="448">
        <v>7</v>
      </c>
      <c r="D37" s="448">
        <v>18</v>
      </c>
      <c r="E37" s="448">
        <v>0</v>
      </c>
      <c r="F37" s="448">
        <v>0</v>
      </c>
      <c r="G37" s="448">
        <v>0</v>
      </c>
      <c r="H37" s="448">
        <f>E37+B37</f>
        <v>11</v>
      </c>
      <c r="I37" s="448">
        <f t="shared" ref="I37:J37" si="4">F37+C37</f>
        <v>7</v>
      </c>
      <c r="J37" s="448">
        <f t="shared" si="4"/>
        <v>18</v>
      </c>
      <c r="K37" s="27" t="s">
        <v>277</v>
      </c>
    </row>
    <row r="38" spans="1:11" ht="22.5" customHeight="1" x14ac:dyDescent="0.3">
      <c r="A38" s="448" t="s">
        <v>27</v>
      </c>
      <c r="B38" s="448">
        <v>42</v>
      </c>
      <c r="C38" s="448">
        <v>8</v>
      </c>
      <c r="D38" s="448">
        <v>50</v>
      </c>
      <c r="E38" s="448">
        <v>0</v>
      </c>
      <c r="F38" s="448">
        <v>0</v>
      </c>
      <c r="G38" s="448">
        <v>0</v>
      </c>
      <c r="H38" s="448">
        <f t="shared" ref="H38:H46" si="5">E38+B38</f>
        <v>42</v>
      </c>
      <c r="I38" s="448">
        <f t="shared" ref="I38:I46" si="6">F38+C38</f>
        <v>8</v>
      </c>
      <c r="J38" s="448">
        <f t="shared" ref="J38:J46" si="7">G38+D38</f>
        <v>50</v>
      </c>
      <c r="K38" s="27" t="s">
        <v>156</v>
      </c>
    </row>
    <row r="39" spans="1:11" ht="22.5" customHeight="1" x14ac:dyDescent="0.3">
      <c r="A39" s="448" t="s">
        <v>24</v>
      </c>
      <c r="B39" s="448">
        <v>63</v>
      </c>
      <c r="C39" s="448">
        <v>33</v>
      </c>
      <c r="D39" s="448">
        <v>96</v>
      </c>
      <c r="E39" s="448">
        <v>0</v>
      </c>
      <c r="F39" s="448">
        <v>0</v>
      </c>
      <c r="G39" s="448">
        <v>0</v>
      </c>
      <c r="H39" s="448">
        <f t="shared" si="5"/>
        <v>63</v>
      </c>
      <c r="I39" s="448">
        <f t="shared" si="6"/>
        <v>33</v>
      </c>
      <c r="J39" s="448">
        <f t="shared" si="7"/>
        <v>96</v>
      </c>
      <c r="K39" s="27" t="s">
        <v>167</v>
      </c>
    </row>
    <row r="40" spans="1:11" ht="22.5" customHeight="1" x14ac:dyDescent="0.3">
      <c r="A40" s="448" t="s">
        <v>23</v>
      </c>
      <c r="B40" s="448">
        <v>173</v>
      </c>
      <c r="C40" s="448">
        <v>73</v>
      </c>
      <c r="D40" s="448">
        <v>246</v>
      </c>
      <c r="E40" s="448">
        <v>0</v>
      </c>
      <c r="F40" s="448">
        <v>0</v>
      </c>
      <c r="G40" s="448">
        <v>0</v>
      </c>
      <c r="H40" s="448">
        <f t="shared" si="5"/>
        <v>173</v>
      </c>
      <c r="I40" s="448">
        <f t="shared" si="6"/>
        <v>73</v>
      </c>
      <c r="J40" s="448">
        <f t="shared" si="7"/>
        <v>246</v>
      </c>
      <c r="K40" s="27" t="s">
        <v>152</v>
      </c>
    </row>
    <row r="41" spans="1:11" ht="22.5" customHeight="1" x14ac:dyDescent="0.3">
      <c r="A41" s="448" t="s">
        <v>67</v>
      </c>
      <c r="B41" s="448">
        <v>25</v>
      </c>
      <c r="C41" s="448">
        <v>15</v>
      </c>
      <c r="D41" s="448">
        <v>40</v>
      </c>
      <c r="E41" s="448">
        <v>0</v>
      </c>
      <c r="F41" s="448">
        <v>0</v>
      </c>
      <c r="G41" s="448">
        <v>0</v>
      </c>
      <c r="H41" s="448">
        <f t="shared" si="5"/>
        <v>25</v>
      </c>
      <c r="I41" s="448">
        <f t="shared" si="6"/>
        <v>15</v>
      </c>
      <c r="J41" s="448">
        <f t="shared" si="7"/>
        <v>40</v>
      </c>
      <c r="K41" s="27" t="s">
        <v>192</v>
      </c>
    </row>
    <row r="42" spans="1:11" ht="22.5" customHeight="1" x14ac:dyDescent="0.3">
      <c r="A42" s="448" t="s">
        <v>54</v>
      </c>
      <c r="B42" s="448">
        <v>42</v>
      </c>
      <c r="C42" s="448">
        <v>53</v>
      </c>
      <c r="D42" s="448">
        <v>95</v>
      </c>
      <c r="E42" s="448">
        <v>0</v>
      </c>
      <c r="F42" s="448">
        <v>0</v>
      </c>
      <c r="G42" s="448">
        <v>0</v>
      </c>
      <c r="H42" s="448">
        <f t="shared" si="5"/>
        <v>42</v>
      </c>
      <c r="I42" s="448">
        <f t="shared" si="6"/>
        <v>53</v>
      </c>
      <c r="J42" s="448">
        <f t="shared" si="7"/>
        <v>95</v>
      </c>
      <c r="K42" s="27" t="s">
        <v>295</v>
      </c>
    </row>
    <row r="43" spans="1:11" ht="22.5" customHeight="1" x14ac:dyDescent="0.3">
      <c r="A43" s="448" t="s">
        <v>2</v>
      </c>
      <c r="B43" s="448">
        <v>88</v>
      </c>
      <c r="C43" s="448">
        <v>70</v>
      </c>
      <c r="D43" s="448">
        <v>158</v>
      </c>
      <c r="E43" s="448">
        <v>0</v>
      </c>
      <c r="F43" s="448">
        <v>0</v>
      </c>
      <c r="G43" s="448">
        <v>0</v>
      </c>
      <c r="H43" s="448">
        <f t="shared" si="5"/>
        <v>88</v>
      </c>
      <c r="I43" s="448">
        <f t="shared" si="6"/>
        <v>70</v>
      </c>
      <c r="J43" s="448">
        <f t="shared" si="7"/>
        <v>158</v>
      </c>
      <c r="K43" s="27" t="s">
        <v>297</v>
      </c>
    </row>
    <row r="44" spans="1:11" ht="22.5" customHeight="1" x14ac:dyDescent="0.3">
      <c r="A44" s="448" t="s">
        <v>28</v>
      </c>
      <c r="B44" s="448">
        <v>66</v>
      </c>
      <c r="C44" s="448">
        <v>20</v>
      </c>
      <c r="D44" s="448">
        <v>86</v>
      </c>
      <c r="E44" s="448">
        <v>0</v>
      </c>
      <c r="F44" s="448">
        <v>0</v>
      </c>
      <c r="G44" s="448">
        <v>0</v>
      </c>
      <c r="H44" s="448">
        <f t="shared" si="5"/>
        <v>66</v>
      </c>
      <c r="I44" s="448">
        <f t="shared" si="6"/>
        <v>20</v>
      </c>
      <c r="J44" s="448">
        <f t="shared" si="7"/>
        <v>86</v>
      </c>
      <c r="K44" s="27" t="s">
        <v>158</v>
      </c>
    </row>
    <row r="45" spans="1:11" ht="22.5" customHeight="1" thickBot="1" x14ac:dyDescent="0.3">
      <c r="A45" s="72" t="s">
        <v>13</v>
      </c>
      <c r="B45" s="72">
        <f>SUM(B37:B44)</f>
        <v>510</v>
      </c>
      <c r="C45" s="449">
        <f t="shared" ref="C45:D45" si="8">SUM(C37:C44)</f>
        <v>279</v>
      </c>
      <c r="D45" s="449">
        <f t="shared" si="8"/>
        <v>789</v>
      </c>
      <c r="E45" s="242">
        <v>0</v>
      </c>
      <c r="F45" s="242">
        <v>0</v>
      </c>
      <c r="G45" s="242">
        <v>0</v>
      </c>
      <c r="H45" s="242">
        <f t="shared" si="5"/>
        <v>510</v>
      </c>
      <c r="I45" s="242">
        <f t="shared" si="6"/>
        <v>279</v>
      </c>
      <c r="J45" s="242">
        <f t="shared" si="7"/>
        <v>789</v>
      </c>
      <c r="K45" s="69" t="s">
        <v>172</v>
      </c>
    </row>
    <row r="46" spans="1:11" ht="22.5" customHeight="1" thickBot="1" x14ac:dyDescent="0.3">
      <c r="A46" s="25" t="s">
        <v>78</v>
      </c>
      <c r="B46" s="25">
        <f t="shared" ref="B46:D46" si="9">SUM(B45,B24)</f>
        <v>1448</v>
      </c>
      <c r="C46" s="25">
        <f t="shared" si="9"/>
        <v>1956</v>
      </c>
      <c r="D46" s="25">
        <f t="shared" si="9"/>
        <v>3404</v>
      </c>
      <c r="E46" s="40">
        <v>0</v>
      </c>
      <c r="F46" s="40">
        <v>0</v>
      </c>
      <c r="G46" s="40">
        <v>0</v>
      </c>
      <c r="H46" s="40">
        <f t="shared" si="5"/>
        <v>1448</v>
      </c>
      <c r="I46" s="40">
        <f t="shared" si="6"/>
        <v>1956</v>
      </c>
      <c r="J46" s="40">
        <f t="shared" si="7"/>
        <v>3404</v>
      </c>
      <c r="K46" s="446" t="s">
        <v>526</v>
      </c>
    </row>
    <row r="47" spans="1:11" ht="13.8" thickTop="1" x14ac:dyDescent="0.25"/>
    <row r="60" spans="1:10" x14ac:dyDescent="0.25">
      <c r="A60" s="759"/>
      <c r="B60" s="759"/>
      <c r="C60" s="759"/>
      <c r="D60" s="759"/>
      <c r="E60" s="759"/>
      <c r="F60" s="759"/>
      <c r="G60" s="759"/>
      <c r="H60" s="759"/>
      <c r="I60" s="759"/>
      <c r="J60" s="759"/>
    </row>
  </sheetData>
  <mergeCells count="19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B32:D32"/>
    <mergeCell ref="A32:A35"/>
    <mergeCell ref="A60:J60"/>
    <mergeCell ref="K32:K35"/>
    <mergeCell ref="B33:D33"/>
    <mergeCell ref="E33:G33"/>
    <mergeCell ref="H33:J33"/>
    <mergeCell ref="H32:J32"/>
    <mergeCell ref="E32:G32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00B050"/>
  </sheetPr>
  <dimension ref="A1:K29"/>
  <sheetViews>
    <sheetView rightToLeft="1" view="pageBreakPreview" zoomScale="85" zoomScaleSheetLayoutView="85" workbookViewId="0">
      <selection activeCell="A2" sqref="A2:K2"/>
    </sheetView>
  </sheetViews>
  <sheetFormatPr defaultRowHeight="13.2" x14ac:dyDescent="0.25"/>
  <cols>
    <col min="1" max="1" width="32.44140625" customWidth="1"/>
    <col min="2" max="10" width="9.6640625" customWidth="1"/>
    <col min="11" max="11" width="32.88671875" customWidth="1"/>
    <col min="252" max="252" width="26.88671875" customWidth="1"/>
    <col min="253" max="253" width="8.109375" customWidth="1"/>
    <col min="254" max="254" width="7.44140625" customWidth="1"/>
    <col min="255" max="255" width="8.33203125" customWidth="1"/>
    <col min="256" max="256" width="8.88671875" customWidth="1"/>
    <col min="257" max="257" width="8.33203125" customWidth="1"/>
    <col min="258" max="258" width="8.88671875" customWidth="1"/>
    <col min="259" max="259" width="10.44140625" customWidth="1"/>
    <col min="260" max="260" width="8.88671875" customWidth="1"/>
    <col min="261" max="261" width="9.109375" customWidth="1"/>
    <col min="508" max="508" width="26.88671875" customWidth="1"/>
    <col min="509" max="509" width="8.109375" customWidth="1"/>
    <col min="510" max="510" width="7.44140625" customWidth="1"/>
    <col min="511" max="511" width="8.33203125" customWidth="1"/>
    <col min="512" max="512" width="8.88671875" customWidth="1"/>
    <col min="513" max="513" width="8.33203125" customWidth="1"/>
    <col min="514" max="514" width="8.88671875" customWidth="1"/>
    <col min="515" max="515" width="10.44140625" customWidth="1"/>
    <col min="516" max="516" width="8.88671875" customWidth="1"/>
    <col min="517" max="517" width="9.109375" customWidth="1"/>
    <col min="764" max="764" width="26.88671875" customWidth="1"/>
    <col min="765" max="765" width="8.109375" customWidth="1"/>
    <col min="766" max="766" width="7.44140625" customWidth="1"/>
    <col min="767" max="767" width="8.33203125" customWidth="1"/>
    <col min="768" max="768" width="8.88671875" customWidth="1"/>
    <col min="769" max="769" width="8.33203125" customWidth="1"/>
    <col min="770" max="770" width="8.88671875" customWidth="1"/>
    <col min="771" max="771" width="10.44140625" customWidth="1"/>
    <col min="772" max="772" width="8.88671875" customWidth="1"/>
    <col min="773" max="773" width="9.109375" customWidth="1"/>
    <col min="1020" max="1020" width="26.88671875" customWidth="1"/>
    <col min="1021" max="1021" width="8.109375" customWidth="1"/>
    <col min="1022" max="1022" width="7.44140625" customWidth="1"/>
    <col min="1023" max="1023" width="8.33203125" customWidth="1"/>
    <col min="1024" max="1024" width="8.88671875" customWidth="1"/>
    <col min="1025" max="1025" width="8.33203125" customWidth="1"/>
    <col min="1026" max="1026" width="8.88671875" customWidth="1"/>
    <col min="1027" max="1027" width="10.44140625" customWidth="1"/>
    <col min="1028" max="1028" width="8.88671875" customWidth="1"/>
    <col min="1029" max="1029" width="9.109375" customWidth="1"/>
    <col min="1276" max="1276" width="26.88671875" customWidth="1"/>
    <col min="1277" max="1277" width="8.109375" customWidth="1"/>
    <col min="1278" max="1278" width="7.44140625" customWidth="1"/>
    <col min="1279" max="1279" width="8.33203125" customWidth="1"/>
    <col min="1280" max="1280" width="8.88671875" customWidth="1"/>
    <col min="1281" max="1281" width="8.33203125" customWidth="1"/>
    <col min="1282" max="1282" width="8.88671875" customWidth="1"/>
    <col min="1283" max="1283" width="10.44140625" customWidth="1"/>
    <col min="1284" max="1284" width="8.88671875" customWidth="1"/>
    <col min="1285" max="1285" width="9.109375" customWidth="1"/>
    <col min="1532" max="1532" width="26.88671875" customWidth="1"/>
    <col min="1533" max="1533" width="8.109375" customWidth="1"/>
    <col min="1534" max="1534" width="7.44140625" customWidth="1"/>
    <col min="1535" max="1535" width="8.33203125" customWidth="1"/>
    <col min="1536" max="1536" width="8.88671875" customWidth="1"/>
    <col min="1537" max="1537" width="8.33203125" customWidth="1"/>
    <col min="1538" max="1538" width="8.88671875" customWidth="1"/>
    <col min="1539" max="1539" width="10.44140625" customWidth="1"/>
    <col min="1540" max="1540" width="8.88671875" customWidth="1"/>
    <col min="1541" max="1541" width="9.109375" customWidth="1"/>
    <col min="1788" max="1788" width="26.88671875" customWidth="1"/>
    <col min="1789" max="1789" width="8.109375" customWidth="1"/>
    <col min="1790" max="1790" width="7.44140625" customWidth="1"/>
    <col min="1791" max="1791" width="8.33203125" customWidth="1"/>
    <col min="1792" max="1792" width="8.88671875" customWidth="1"/>
    <col min="1793" max="1793" width="8.33203125" customWidth="1"/>
    <col min="1794" max="1794" width="8.88671875" customWidth="1"/>
    <col min="1795" max="1795" width="10.44140625" customWidth="1"/>
    <col min="1796" max="1796" width="8.88671875" customWidth="1"/>
    <col min="1797" max="1797" width="9.109375" customWidth="1"/>
    <col min="2044" max="2044" width="26.88671875" customWidth="1"/>
    <col min="2045" max="2045" width="8.109375" customWidth="1"/>
    <col min="2046" max="2046" width="7.44140625" customWidth="1"/>
    <col min="2047" max="2047" width="8.33203125" customWidth="1"/>
    <col min="2048" max="2048" width="8.88671875" customWidth="1"/>
    <col min="2049" max="2049" width="8.33203125" customWidth="1"/>
    <col min="2050" max="2050" width="8.88671875" customWidth="1"/>
    <col min="2051" max="2051" width="10.44140625" customWidth="1"/>
    <col min="2052" max="2052" width="8.88671875" customWidth="1"/>
    <col min="2053" max="2053" width="9.109375" customWidth="1"/>
    <col min="2300" max="2300" width="26.88671875" customWidth="1"/>
    <col min="2301" max="2301" width="8.109375" customWidth="1"/>
    <col min="2302" max="2302" width="7.44140625" customWidth="1"/>
    <col min="2303" max="2303" width="8.33203125" customWidth="1"/>
    <col min="2304" max="2304" width="8.88671875" customWidth="1"/>
    <col min="2305" max="2305" width="8.33203125" customWidth="1"/>
    <col min="2306" max="2306" width="8.88671875" customWidth="1"/>
    <col min="2307" max="2307" width="10.44140625" customWidth="1"/>
    <col min="2308" max="2308" width="8.88671875" customWidth="1"/>
    <col min="2309" max="2309" width="9.109375" customWidth="1"/>
    <col min="2556" max="2556" width="26.88671875" customWidth="1"/>
    <col min="2557" max="2557" width="8.109375" customWidth="1"/>
    <col min="2558" max="2558" width="7.44140625" customWidth="1"/>
    <col min="2559" max="2559" width="8.33203125" customWidth="1"/>
    <col min="2560" max="2560" width="8.88671875" customWidth="1"/>
    <col min="2561" max="2561" width="8.33203125" customWidth="1"/>
    <col min="2562" max="2562" width="8.88671875" customWidth="1"/>
    <col min="2563" max="2563" width="10.44140625" customWidth="1"/>
    <col min="2564" max="2564" width="8.88671875" customWidth="1"/>
    <col min="2565" max="2565" width="9.109375" customWidth="1"/>
    <col min="2812" max="2812" width="26.88671875" customWidth="1"/>
    <col min="2813" max="2813" width="8.109375" customWidth="1"/>
    <col min="2814" max="2814" width="7.44140625" customWidth="1"/>
    <col min="2815" max="2815" width="8.33203125" customWidth="1"/>
    <col min="2816" max="2816" width="8.88671875" customWidth="1"/>
    <col min="2817" max="2817" width="8.33203125" customWidth="1"/>
    <col min="2818" max="2818" width="8.88671875" customWidth="1"/>
    <col min="2819" max="2819" width="10.44140625" customWidth="1"/>
    <col min="2820" max="2820" width="8.88671875" customWidth="1"/>
    <col min="2821" max="2821" width="9.109375" customWidth="1"/>
    <col min="3068" max="3068" width="26.88671875" customWidth="1"/>
    <col min="3069" max="3069" width="8.109375" customWidth="1"/>
    <col min="3070" max="3070" width="7.44140625" customWidth="1"/>
    <col min="3071" max="3071" width="8.33203125" customWidth="1"/>
    <col min="3072" max="3072" width="8.88671875" customWidth="1"/>
    <col min="3073" max="3073" width="8.33203125" customWidth="1"/>
    <col min="3074" max="3074" width="8.88671875" customWidth="1"/>
    <col min="3075" max="3075" width="10.44140625" customWidth="1"/>
    <col min="3076" max="3076" width="8.88671875" customWidth="1"/>
    <col min="3077" max="3077" width="9.109375" customWidth="1"/>
    <col min="3324" max="3324" width="26.88671875" customWidth="1"/>
    <col min="3325" max="3325" width="8.109375" customWidth="1"/>
    <col min="3326" max="3326" width="7.44140625" customWidth="1"/>
    <col min="3327" max="3327" width="8.33203125" customWidth="1"/>
    <col min="3328" max="3328" width="8.88671875" customWidth="1"/>
    <col min="3329" max="3329" width="8.33203125" customWidth="1"/>
    <col min="3330" max="3330" width="8.88671875" customWidth="1"/>
    <col min="3331" max="3331" width="10.44140625" customWidth="1"/>
    <col min="3332" max="3332" width="8.88671875" customWidth="1"/>
    <col min="3333" max="3333" width="9.109375" customWidth="1"/>
    <col min="3580" max="3580" width="26.88671875" customWidth="1"/>
    <col min="3581" max="3581" width="8.109375" customWidth="1"/>
    <col min="3582" max="3582" width="7.44140625" customWidth="1"/>
    <col min="3583" max="3583" width="8.33203125" customWidth="1"/>
    <col min="3584" max="3584" width="8.88671875" customWidth="1"/>
    <col min="3585" max="3585" width="8.33203125" customWidth="1"/>
    <col min="3586" max="3586" width="8.88671875" customWidth="1"/>
    <col min="3587" max="3587" width="10.44140625" customWidth="1"/>
    <col min="3588" max="3588" width="8.88671875" customWidth="1"/>
    <col min="3589" max="3589" width="9.109375" customWidth="1"/>
    <col min="3836" max="3836" width="26.88671875" customWidth="1"/>
    <col min="3837" max="3837" width="8.109375" customWidth="1"/>
    <col min="3838" max="3838" width="7.44140625" customWidth="1"/>
    <col min="3839" max="3839" width="8.33203125" customWidth="1"/>
    <col min="3840" max="3840" width="8.88671875" customWidth="1"/>
    <col min="3841" max="3841" width="8.33203125" customWidth="1"/>
    <col min="3842" max="3842" width="8.88671875" customWidth="1"/>
    <col min="3843" max="3843" width="10.44140625" customWidth="1"/>
    <col min="3844" max="3844" width="8.88671875" customWidth="1"/>
    <col min="3845" max="3845" width="9.109375" customWidth="1"/>
    <col min="4092" max="4092" width="26.88671875" customWidth="1"/>
    <col min="4093" max="4093" width="8.109375" customWidth="1"/>
    <col min="4094" max="4094" width="7.44140625" customWidth="1"/>
    <col min="4095" max="4095" width="8.33203125" customWidth="1"/>
    <col min="4096" max="4096" width="8.88671875" customWidth="1"/>
    <col min="4097" max="4097" width="8.33203125" customWidth="1"/>
    <col min="4098" max="4098" width="8.88671875" customWidth="1"/>
    <col min="4099" max="4099" width="10.44140625" customWidth="1"/>
    <col min="4100" max="4100" width="8.88671875" customWidth="1"/>
    <col min="4101" max="4101" width="9.109375" customWidth="1"/>
    <col min="4348" max="4348" width="26.88671875" customWidth="1"/>
    <col min="4349" max="4349" width="8.109375" customWidth="1"/>
    <col min="4350" max="4350" width="7.44140625" customWidth="1"/>
    <col min="4351" max="4351" width="8.33203125" customWidth="1"/>
    <col min="4352" max="4352" width="8.88671875" customWidth="1"/>
    <col min="4353" max="4353" width="8.33203125" customWidth="1"/>
    <col min="4354" max="4354" width="8.88671875" customWidth="1"/>
    <col min="4355" max="4355" width="10.44140625" customWidth="1"/>
    <col min="4356" max="4356" width="8.88671875" customWidth="1"/>
    <col min="4357" max="4357" width="9.109375" customWidth="1"/>
    <col min="4604" max="4604" width="26.88671875" customWidth="1"/>
    <col min="4605" max="4605" width="8.109375" customWidth="1"/>
    <col min="4606" max="4606" width="7.44140625" customWidth="1"/>
    <col min="4607" max="4607" width="8.33203125" customWidth="1"/>
    <col min="4608" max="4608" width="8.88671875" customWidth="1"/>
    <col min="4609" max="4609" width="8.33203125" customWidth="1"/>
    <col min="4610" max="4610" width="8.88671875" customWidth="1"/>
    <col min="4611" max="4611" width="10.44140625" customWidth="1"/>
    <col min="4612" max="4612" width="8.88671875" customWidth="1"/>
    <col min="4613" max="4613" width="9.109375" customWidth="1"/>
    <col min="4860" max="4860" width="26.88671875" customWidth="1"/>
    <col min="4861" max="4861" width="8.109375" customWidth="1"/>
    <col min="4862" max="4862" width="7.44140625" customWidth="1"/>
    <col min="4863" max="4863" width="8.33203125" customWidth="1"/>
    <col min="4864" max="4864" width="8.88671875" customWidth="1"/>
    <col min="4865" max="4865" width="8.33203125" customWidth="1"/>
    <col min="4866" max="4866" width="8.88671875" customWidth="1"/>
    <col min="4867" max="4867" width="10.44140625" customWidth="1"/>
    <col min="4868" max="4868" width="8.88671875" customWidth="1"/>
    <col min="4869" max="4869" width="9.109375" customWidth="1"/>
    <col min="5116" max="5116" width="26.88671875" customWidth="1"/>
    <col min="5117" max="5117" width="8.109375" customWidth="1"/>
    <col min="5118" max="5118" width="7.44140625" customWidth="1"/>
    <col min="5119" max="5119" width="8.33203125" customWidth="1"/>
    <col min="5120" max="5120" width="8.88671875" customWidth="1"/>
    <col min="5121" max="5121" width="8.33203125" customWidth="1"/>
    <col min="5122" max="5122" width="8.88671875" customWidth="1"/>
    <col min="5123" max="5123" width="10.44140625" customWidth="1"/>
    <col min="5124" max="5124" width="8.88671875" customWidth="1"/>
    <col min="5125" max="5125" width="9.109375" customWidth="1"/>
    <col min="5372" max="5372" width="26.88671875" customWidth="1"/>
    <col min="5373" max="5373" width="8.109375" customWidth="1"/>
    <col min="5374" max="5374" width="7.44140625" customWidth="1"/>
    <col min="5375" max="5375" width="8.33203125" customWidth="1"/>
    <col min="5376" max="5376" width="8.88671875" customWidth="1"/>
    <col min="5377" max="5377" width="8.33203125" customWidth="1"/>
    <col min="5378" max="5378" width="8.88671875" customWidth="1"/>
    <col min="5379" max="5379" width="10.44140625" customWidth="1"/>
    <col min="5380" max="5380" width="8.88671875" customWidth="1"/>
    <col min="5381" max="5381" width="9.109375" customWidth="1"/>
    <col min="5628" max="5628" width="26.88671875" customWidth="1"/>
    <col min="5629" max="5629" width="8.109375" customWidth="1"/>
    <col min="5630" max="5630" width="7.44140625" customWidth="1"/>
    <col min="5631" max="5631" width="8.33203125" customWidth="1"/>
    <col min="5632" max="5632" width="8.88671875" customWidth="1"/>
    <col min="5633" max="5633" width="8.33203125" customWidth="1"/>
    <col min="5634" max="5634" width="8.88671875" customWidth="1"/>
    <col min="5635" max="5635" width="10.44140625" customWidth="1"/>
    <col min="5636" max="5636" width="8.88671875" customWidth="1"/>
    <col min="5637" max="5637" width="9.109375" customWidth="1"/>
    <col min="5884" max="5884" width="26.88671875" customWidth="1"/>
    <col min="5885" max="5885" width="8.109375" customWidth="1"/>
    <col min="5886" max="5886" width="7.44140625" customWidth="1"/>
    <col min="5887" max="5887" width="8.33203125" customWidth="1"/>
    <col min="5888" max="5888" width="8.88671875" customWidth="1"/>
    <col min="5889" max="5889" width="8.33203125" customWidth="1"/>
    <col min="5890" max="5890" width="8.88671875" customWidth="1"/>
    <col min="5891" max="5891" width="10.44140625" customWidth="1"/>
    <col min="5892" max="5892" width="8.88671875" customWidth="1"/>
    <col min="5893" max="5893" width="9.109375" customWidth="1"/>
    <col min="6140" max="6140" width="26.88671875" customWidth="1"/>
    <col min="6141" max="6141" width="8.109375" customWidth="1"/>
    <col min="6142" max="6142" width="7.44140625" customWidth="1"/>
    <col min="6143" max="6143" width="8.33203125" customWidth="1"/>
    <col min="6144" max="6144" width="8.88671875" customWidth="1"/>
    <col min="6145" max="6145" width="8.33203125" customWidth="1"/>
    <col min="6146" max="6146" width="8.88671875" customWidth="1"/>
    <col min="6147" max="6147" width="10.44140625" customWidth="1"/>
    <col min="6148" max="6148" width="8.88671875" customWidth="1"/>
    <col min="6149" max="6149" width="9.109375" customWidth="1"/>
    <col min="6396" max="6396" width="26.88671875" customWidth="1"/>
    <col min="6397" max="6397" width="8.109375" customWidth="1"/>
    <col min="6398" max="6398" width="7.44140625" customWidth="1"/>
    <col min="6399" max="6399" width="8.33203125" customWidth="1"/>
    <col min="6400" max="6400" width="8.88671875" customWidth="1"/>
    <col min="6401" max="6401" width="8.33203125" customWidth="1"/>
    <col min="6402" max="6402" width="8.88671875" customWidth="1"/>
    <col min="6403" max="6403" width="10.44140625" customWidth="1"/>
    <col min="6404" max="6404" width="8.88671875" customWidth="1"/>
    <col min="6405" max="6405" width="9.109375" customWidth="1"/>
    <col min="6652" max="6652" width="26.88671875" customWidth="1"/>
    <col min="6653" max="6653" width="8.109375" customWidth="1"/>
    <col min="6654" max="6654" width="7.44140625" customWidth="1"/>
    <col min="6655" max="6655" width="8.33203125" customWidth="1"/>
    <col min="6656" max="6656" width="8.88671875" customWidth="1"/>
    <col min="6657" max="6657" width="8.33203125" customWidth="1"/>
    <col min="6658" max="6658" width="8.88671875" customWidth="1"/>
    <col min="6659" max="6659" width="10.44140625" customWidth="1"/>
    <col min="6660" max="6660" width="8.88671875" customWidth="1"/>
    <col min="6661" max="6661" width="9.109375" customWidth="1"/>
    <col min="6908" max="6908" width="26.88671875" customWidth="1"/>
    <col min="6909" max="6909" width="8.109375" customWidth="1"/>
    <col min="6910" max="6910" width="7.44140625" customWidth="1"/>
    <col min="6911" max="6911" width="8.33203125" customWidth="1"/>
    <col min="6912" max="6912" width="8.88671875" customWidth="1"/>
    <col min="6913" max="6913" width="8.33203125" customWidth="1"/>
    <col min="6914" max="6914" width="8.88671875" customWidth="1"/>
    <col min="6915" max="6915" width="10.44140625" customWidth="1"/>
    <col min="6916" max="6916" width="8.88671875" customWidth="1"/>
    <col min="6917" max="6917" width="9.109375" customWidth="1"/>
    <col min="7164" max="7164" width="26.88671875" customWidth="1"/>
    <col min="7165" max="7165" width="8.109375" customWidth="1"/>
    <col min="7166" max="7166" width="7.44140625" customWidth="1"/>
    <col min="7167" max="7167" width="8.33203125" customWidth="1"/>
    <col min="7168" max="7168" width="8.88671875" customWidth="1"/>
    <col min="7169" max="7169" width="8.33203125" customWidth="1"/>
    <col min="7170" max="7170" width="8.88671875" customWidth="1"/>
    <col min="7171" max="7171" width="10.44140625" customWidth="1"/>
    <col min="7172" max="7172" width="8.88671875" customWidth="1"/>
    <col min="7173" max="7173" width="9.109375" customWidth="1"/>
    <col min="7420" max="7420" width="26.88671875" customWidth="1"/>
    <col min="7421" max="7421" width="8.109375" customWidth="1"/>
    <col min="7422" max="7422" width="7.44140625" customWidth="1"/>
    <col min="7423" max="7423" width="8.33203125" customWidth="1"/>
    <col min="7424" max="7424" width="8.88671875" customWidth="1"/>
    <col min="7425" max="7425" width="8.33203125" customWidth="1"/>
    <col min="7426" max="7426" width="8.88671875" customWidth="1"/>
    <col min="7427" max="7427" width="10.44140625" customWidth="1"/>
    <col min="7428" max="7428" width="8.88671875" customWidth="1"/>
    <col min="7429" max="7429" width="9.109375" customWidth="1"/>
    <col min="7676" max="7676" width="26.88671875" customWidth="1"/>
    <col min="7677" max="7677" width="8.109375" customWidth="1"/>
    <col min="7678" max="7678" width="7.44140625" customWidth="1"/>
    <col min="7679" max="7679" width="8.33203125" customWidth="1"/>
    <col min="7680" max="7680" width="8.88671875" customWidth="1"/>
    <col min="7681" max="7681" width="8.33203125" customWidth="1"/>
    <col min="7682" max="7682" width="8.88671875" customWidth="1"/>
    <col min="7683" max="7683" width="10.44140625" customWidth="1"/>
    <col min="7684" max="7684" width="8.88671875" customWidth="1"/>
    <col min="7685" max="7685" width="9.109375" customWidth="1"/>
    <col min="7932" max="7932" width="26.88671875" customWidth="1"/>
    <col min="7933" max="7933" width="8.109375" customWidth="1"/>
    <col min="7934" max="7934" width="7.44140625" customWidth="1"/>
    <col min="7935" max="7935" width="8.33203125" customWidth="1"/>
    <col min="7936" max="7936" width="8.88671875" customWidth="1"/>
    <col min="7937" max="7937" width="8.33203125" customWidth="1"/>
    <col min="7938" max="7938" width="8.88671875" customWidth="1"/>
    <col min="7939" max="7939" width="10.44140625" customWidth="1"/>
    <col min="7940" max="7940" width="8.88671875" customWidth="1"/>
    <col min="7941" max="7941" width="9.109375" customWidth="1"/>
    <col min="8188" max="8188" width="26.88671875" customWidth="1"/>
    <col min="8189" max="8189" width="8.109375" customWidth="1"/>
    <col min="8190" max="8190" width="7.44140625" customWidth="1"/>
    <col min="8191" max="8191" width="8.33203125" customWidth="1"/>
    <col min="8192" max="8192" width="8.88671875" customWidth="1"/>
    <col min="8193" max="8193" width="8.33203125" customWidth="1"/>
    <col min="8194" max="8194" width="8.88671875" customWidth="1"/>
    <col min="8195" max="8195" width="10.44140625" customWidth="1"/>
    <col min="8196" max="8196" width="8.88671875" customWidth="1"/>
    <col min="8197" max="8197" width="9.109375" customWidth="1"/>
    <col min="8444" max="8444" width="26.88671875" customWidth="1"/>
    <col min="8445" max="8445" width="8.109375" customWidth="1"/>
    <col min="8446" max="8446" width="7.44140625" customWidth="1"/>
    <col min="8447" max="8447" width="8.33203125" customWidth="1"/>
    <col min="8448" max="8448" width="8.88671875" customWidth="1"/>
    <col min="8449" max="8449" width="8.33203125" customWidth="1"/>
    <col min="8450" max="8450" width="8.88671875" customWidth="1"/>
    <col min="8451" max="8451" width="10.44140625" customWidth="1"/>
    <col min="8452" max="8452" width="8.88671875" customWidth="1"/>
    <col min="8453" max="8453" width="9.109375" customWidth="1"/>
    <col min="8700" max="8700" width="26.88671875" customWidth="1"/>
    <col min="8701" max="8701" width="8.109375" customWidth="1"/>
    <col min="8702" max="8702" width="7.44140625" customWidth="1"/>
    <col min="8703" max="8703" width="8.33203125" customWidth="1"/>
    <col min="8704" max="8704" width="8.88671875" customWidth="1"/>
    <col min="8705" max="8705" width="8.33203125" customWidth="1"/>
    <col min="8706" max="8706" width="8.88671875" customWidth="1"/>
    <col min="8707" max="8707" width="10.44140625" customWidth="1"/>
    <col min="8708" max="8708" width="8.88671875" customWidth="1"/>
    <col min="8709" max="8709" width="9.109375" customWidth="1"/>
    <col min="8956" max="8956" width="26.88671875" customWidth="1"/>
    <col min="8957" max="8957" width="8.109375" customWidth="1"/>
    <col min="8958" max="8958" width="7.44140625" customWidth="1"/>
    <col min="8959" max="8959" width="8.33203125" customWidth="1"/>
    <col min="8960" max="8960" width="8.88671875" customWidth="1"/>
    <col min="8961" max="8961" width="8.33203125" customWidth="1"/>
    <col min="8962" max="8962" width="8.88671875" customWidth="1"/>
    <col min="8963" max="8963" width="10.44140625" customWidth="1"/>
    <col min="8964" max="8964" width="8.88671875" customWidth="1"/>
    <col min="8965" max="8965" width="9.109375" customWidth="1"/>
    <col min="9212" max="9212" width="26.88671875" customWidth="1"/>
    <col min="9213" max="9213" width="8.109375" customWidth="1"/>
    <col min="9214" max="9214" width="7.44140625" customWidth="1"/>
    <col min="9215" max="9215" width="8.33203125" customWidth="1"/>
    <col min="9216" max="9216" width="8.88671875" customWidth="1"/>
    <col min="9217" max="9217" width="8.33203125" customWidth="1"/>
    <col min="9218" max="9218" width="8.88671875" customWidth="1"/>
    <col min="9219" max="9219" width="10.44140625" customWidth="1"/>
    <col min="9220" max="9220" width="8.88671875" customWidth="1"/>
    <col min="9221" max="9221" width="9.109375" customWidth="1"/>
    <col min="9468" max="9468" width="26.88671875" customWidth="1"/>
    <col min="9469" max="9469" width="8.109375" customWidth="1"/>
    <col min="9470" max="9470" width="7.44140625" customWidth="1"/>
    <col min="9471" max="9471" width="8.33203125" customWidth="1"/>
    <col min="9472" max="9472" width="8.88671875" customWidth="1"/>
    <col min="9473" max="9473" width="8.33203125" customWidth="1"/>
    <col min="9474" max="9474" width="8.88671875" customWidth="1"/>
    <col min="9475" max="9475" width="10.44140625" customWidth="1"/>
    <col min="9476" max="9476" width="8.88671875" customWidth="1"/>
    <col min="9477" max="9477" width="9.109375" customWidth="1"/>
    <col min="9724" max="9724" width="26.88671875" customWidth="1"/>
    <col min="9725" max="9725" width="8.109375" customWidth="1"/>
    <col min="9726" max="9726" width="7.44140625" customWidth="1"/>
    <col min="9727" max="9727" width="8.33203125" customWidth="1"/>
    <col min="9728" max="9728" width="8.88671875" customWidth="1"/>
    <col min="9729" max="9729" width="8.33203125" customWidth="1"/>
    <col min="9730" max="9730" width="8.88671875" customWidth="1"/>
    <col min="9731" max="9731" width="10.44140625" customWidth="1"/>
    <col min="9732" max="9732" width="8.88671875" customWidth="1"/>
    <col min="9733" max="9733" width="9.109375" customWidth="1"/>
    <col min="9980" max="9980" width="26.88671875" customWidth="1"/>
    <col min="9981" max="9981" width="8.109375" customWidth="1"/>
    <col min="9982" max="9982" width="7.44140625" customWidth="1"/>
    <col min="9983" max="9983" width="8.33203125" customWidth="1"/>
    <col min="9984" max="9984" width="8.88671875" customWidth="1"/>
    <col min="9985" max="9985" width="8.33203125" customWidth="1"/>
    <col min="9986" max="9986" width="8.88671875" customWidth="1"/>
    <col min="9987" max="9987" width="10.44140625" customWidth="1"/>
    <col min="9988" max="9988" width="8.88671875" customWidth="1"/>
    <col min="9989" max="9989" width="9.109375" customWidth="1"/>
    <col min="10236" max="10236" width="26.88671875" customWidth="1"/>
    <col min="10237" max="10237" width="8.109375" customWidth="1"/>
    <col min="10238" max="10238" width="7.44140625" customWidth="1"/>
    <col min="10239" max="10239" width="8.33203125" customWidth="1"/>
    <col min="10240" max="10240" width="8.88671875" customWidth="1"/>
    <col min="10241" max="10241" width="8.33203125" customWidth="1"/>
    <col min="10242" max="10242" width="8.88671875" customWidth="1"/>
    <col min="10243" max="10243" width="10.44140625" customWidth="1"/>
    <col min="10244" max="10244" width="8.88671875" customWidth="1"/>
    <col min="10245" max="10245" width="9.109375" customWidth="1"/>
    <col min="10492" max="10492" width="26.88671875" customWidth="1"/>
    <col min="10493" max="10493" width="8.109375" customWidth="1"/>
    <col min="10494" max="10494" width="7.44140625" customWidth="1"/>
    <col min="10495" max="10495" width="8.33203125" customWidth="1"/>
    <col min="10496" max="10496" width="8.88671875" customWidth="1"/>
    <col min="10497" max="10497" width="8.33203125" customWidth="1"/>
    <col min="10498" max="10498" width="8.88671875" customWidth="1"/>
    <col min="10499" max="10499" width="10.44140625" customWidth="1"/>
    <col min="10500" max="10500" width="8.88671875" customWidth="1"/>
    <col min="10501" max="10501" width="9.109375" customWidth="1"/>
    <col min="10748" max="10748" width="26.88671875" customWidth="1"/>
    <col min="10749" max="10749" width="8.109375" customWidth="1"/>
    <col min="10750" max="10750" width="7.44140625" customWidth="1"/>
    <col min="10751" max="10751" width="8.33203125" customWidth="1"/>
    <col min="10752" max="10752" width="8.88671875" customWidth="1"/>
    <col min="10753" max="10753" width="8.33203125" customWidth="1"/>
    <col min="10754" max="10754" width="8.88671875" customWidth="1"/>
    <col min="10755" max="10755" width="10.44140625" customWidth="1"/>
    <col min="10756" max="10756" width="8.88671875" customWidth="1"/>
    <col min="10757" max="10757" width="9.109375" customWidth="1"/>
    <col min="11004" max="11004" width="26.88671875" customWidth="1"/>
    <col min="11005" max="11005" width="8.109375" customWidth="1"/>
    <col min="11006" max="11006" width="7.44140625" customWidth="1"/>
    <col min="11007" max="11007" width="8.33203125" customWidth="1"/>
    <col min="11008" max="11008" width="8.88671875" customWidth="1"/>
    <col min="11009" max="11009" width="8.33203125" customWidth="1"/>
    <col min="11010" max="11010" width="8.88671875" customWidth="1"/>
    <col min="11011" max="11011" width="10.44140625" customWidth="1"/>
    <col min="11012" max="11012" width="8.88671875" customWidth="1"/>
    <col min="11013" max="11013" width="9.109375" customWidth="1"/>
    <col min="11260" max="11260" width="26.88671875" customWidth="1"/>
    <col min="11261" max="11261" width="8.109375" customWidth="1"/>
    <col min="11262" max="11262" width="7.44140625" customWidth="1"/>
    <col min="11263" max="11263" width="8.33203125" customWidth="1"/>
    <col min="11264" max="11264" width="8.88671875" customWidth="1"/>
    <col min="11265" max="11265" width="8.33203125" customWidth="1"/>
    <col min="11266" max="11266" width="8.88671875" customWidth="1"/>
    <col min="11267" max="11267" width="10.44140625" customWidth="1"/>
    <col min="11268" max="11268" width="8.88671875" customWidth="1"/>
    <col min="11269" max="11269" width="9.109375" customWidth="1"/>
    <col min="11516" max="11516" width="26.88671875" customWidth="1"/>
    <col min="11517" max="11517" width="8.109375" customWidth="1"/>
    <col min="11518" max="11518" width="7.44140625" customWidth="1"/>
    <col min="11519" max="11519" width="8.33203125" customWidth="1"/>
    <col min="11520" max="11520" width="8.88671875" customWidth="1"/>
    <col min="11521" max="11521" width="8.33203125" customWidth="1"/>
    <col min="11522" max="11522" width="8.88671875" customWidth="1"/>
    <col min="11523" max="11523" width="10.44140625" customWidth="1"/>
    <col min="11524" max="11524" width="8.88671875" customWidth="1"/>
    <col min="11525" max="11525" width="9.109375" customWidth="1"/>
    <col min="11772" max="11772" width="26.88671875" customWidth="1"/>
    <col min="11773" max="11773" width="8.109375" customWidth="1"/>
    <col min="11774" max="11774" width="7.44140625" customWidth="1"/>
    <col min="11775" max="11775" width="8.33203125" customWidth="1"/>
    <col min="11776" max="11776" width="8.88671875" customWidth="1"/>
    <col min="11777" max="11777" width="8.33203125" customWidth="1"/>
    <col min="11778" max="11778" width="8.88671875" customWidth="1"/>
    <col min="11779" max="11779" width="10.44140625" customWidth="1"/>
    <col min="11780" max="11780" width="8.88671875" customWidth="1"/>
    <col min="11781" max="11781" width="9.109375" customWidth="1"/>
    <col min="12028" max="12028" width="26.88671875" customWidth="1"/>
    <col min="12029" max="12029" width="8.109375" customWidth="1"/>
    <col min="12030" max="12030" width="7.44140625" customWidth="1"/>
    <col min="12031" max="12031" width="8.33203125" customWidth="1"/>
    <col min="12032" max="12032" width="8.88671875" customWidth="1"/>
    <col min="12033" max="12033" width="8.33203125" customWidth="1"/>
    <col min="12034" max="12034" width="8.88671875" customWidth="1"/>
    <col min="12035" max="12035" width="10.44140625" customWidth="1"/>
    <col min="12036" max="12036" width="8.88671875" customWidth="1"/>
    <col min="12037" max="12037" width="9.109375" customWidth="1"/>
    <col min="12284" max="12284" width="26.88671875" customWidth="1"/>
    <col min="12285" max="12285" width="8.109375" customWidth="1"/>
    <col min="12286" max="12286" width="7.44140625" customWidth="1"/>
    <col min="12287" max="12287" width="8.33203125" customWidth="1"/>
    <col min="12288" max="12288" width="8.88671875" customWidth="1"/>
    <col min="12289" max="12289" width="8.33203125" customWidth="1"/>
    <col min="12290" max="12290" width="8.88671875" customWidth="1"/>
    <col min="12291" max="12291" width="10.44140625" customWidth="1"/>
    <col min="12292" max="12292" width="8.88671875" customWidth="1"/>
    <col min="12293" max="12293" width="9.109375" customWidth="1"/>
    <col min="12540" max="12540" width="26.88671875" customWidth="1"/>
    <col min="12541" max="12541" width="8.109375" customWidth="1"/>
    <col min="12542" max="12542" width="7.44140625" customWidth="1"/>
    <col min="12543" max="12543" width="8.33203125" customWidth="1"/>
    <col min="12544" max="12544" width="8.88671875" customWidth="1"/>
    <col min="12545" max="12545" width="8.33203125" customWidth="1"/>
    <col min="12546" max="12546" width="8.88671875" customWidth="1"/>
    <col min="12547" max="12547" width="10.44140625" customWidth="1"/>
    <col min="12548" max="12548" width="8.88671875" customWidth="1"/>
    <col min="12549" max="12549" width="9.109375" customWidth="1"/>
    <col min="12796" max="12796" width="26.88671875" customWidth="1"/>
    <col min="12797" max="12797" width="8.109375" customWidth="1"/>
    <col min="12798" max="12798" width="7.44140625" customWidth="1"/>
    <col min="12799" max="12799" width="8.33203125" customWidth="1"/>
    <col min="12800" max="12800" width="8.88671875" customWidth="1"/>
    <col min="12801" max="12801" width="8.33203125" customWidth="1"/>
    <col min="12802" max="12802" width="8.88671875" customWidth="1"/>
    <col min="12803" max="12803" width="10.44140625" customWidth="1"/>
    <col min="12804" max="12804" width="8.88671875" customWidth="1"/>
    <col min="12805" max="12805" width="9.109375" customWidth="1"/>
    <col min="13052" max="13052" width="26.88671875" customWidth="1"/>
    <col min="13053" max="13053" width="8.109375" customWidth="1"/>
    <col min="13054" max="13054" width="7.44140625" customWidth="1"/>
    <col min="13055" max="13055" width="8.33203125" customWidth="1"/>
    <col min="13056" max="13056" width="8.88671875" customWidth="1"/>
    <col min="13057" max="13057" width="8.33203125" customWidth="1"/>
    <col min="13058" max="13058" width="8.88671875" customWidth="1"/>
    <col min="13059" max="13059" width="10.44140625" customWidth="1"/>
    <col min="13060" max="13060" width="8.88671875" customWidth="1"/>
    <col min="13061" max="13061" width="9.109375" customWidth="1"/>
    <col min="13308" max="13308" width="26.88671875" customWidth="1"/>
    <col min="13309" max="13309" width="8.109375" customWidth="1"/>
    <col min="13310" max="13310" width="7.44140625" customWidth="1"/>
    <col min="13311" max="13311" width="8.33203125" customWidth="1"/>
    <col min="13312" max="13312" width="8.88671875" customWidth="1"/>
    <col min="13313" max="13313" width="8.33203125" customWidth="1"/>
    <col min="13314" max="13314" width="8.88671875" customWidth="1"/>
    <col min="13315" max="13315" width="10.44140625" customWidth="1"/>
    <col min="13316" max="13316" width="8.88671875" customWidth="1"/>
    <col min="13317" max="13317" width="9.109375" customWidth="1"/>
    <col min="13564" max="13564" width="26.88671875" customWidth="1"/>
    <col min="13565" max="13565" width="8.109375" customWidth="1"/>
    <col min="13566" max="13566" width="7.44140625" customWidth="1"/>
    <col min="13567" max="13567" width="8.33203125" customWidth="1"/>
    <col min="13568" max="13568" width="8.88671875" customWidth="1"/>
    <col min="13569" max="13569" width="8.33203125" customWidth="1"/>
    <col min="13570" max="13570" width="8.88671875" customWidth="1"/>
    <col min="13571" max="13571" width="10.44140625" customWidth="1"/>
    <col min="13572" max="13572" width="8.88671875" customWidth="1"/>
    <col min="13573" max="13573" width="9.109375" customWidth="1"/>
    <col min="13820" max="13820" width="26.88671875" customWidth="1"/>
    <col min="13821" max="13821" width="8.109375" customWidth="1"/>
    <col min="13822" max="13822" width="7.44140625" customWidth="1"/>
    <col min="13823" max="13823" width="8.33203125" customWidth="1"/>
    <col min="13824" max="13824" width="8.88671875" customWidth="1"/>
    <col min="13825" max="13825" width="8.33203125" customWidth="1"/>
    <col min="13826" max="13826" width="8.88671875" customWidth="1"/>
    <col min="13827" max="13827" width="10.44140625" customWidth="1"/>
    <col min="13828" max="13828" width="8.88671875" customWidth="1"/>
    <col min="13829" max="13829" width="9.109375" customWidth="1"/>
    <col min="14076" max="14076" width="26.88671875" customWidth="1"/>
    <col min="14077" max="14077" width="8.109375" customWidth="1"/>
    <col min="14078" max="14078" width="7.44140625" customWidth="1"/>
    <col min="14079" max="14079" width="8.33203125" customWidth="1"/>
    <col min="14080" max="14080" width="8.88671875" customWidth="1"/>
    <col min="14081" max="14081" width="8.33203125" customWidth="1"/>
    <col min="14082" max="14082" width="8.88671875" customWidth="1"/>
    <col min="14083" max="14083" width="10.44140625" customWidth="1"/>
    <col min="14084" max="14084" width="8.88671875" customWidth="1"/>
    <col min="14085" max="14085" width="9.109375" customWidth="1"/>
    <col min="14332" max="14332" width="26.88671875" customWidth="1"/>
    <col min="14333" max="14333" width="8.109375" customWidth="1"/>
    <col min="14334" max="14334" width="7.44140625" customWidth="1"/>
    <col min="14335" max="14335" width="8.33203125" customWidth="1"/>
    <col min="14336" max="14336" width="8.88671875" customWidth="1"/>
    <col min="14337" max="14337" width="8.33203125" customWidth="1"/>
    <col min="14338" max="14338" width="8.88671875" customWidth="1"/>
    <col min="14339" max="14339" width="10.44140625" customWidth="1"/>
    <col min="14340" max="14340" width="8.88671875" customWidth="1"/>
    <col min="14341" max="14341" width="9.109375" customWidth="1"/>
    <col min="14588" max="14588" width="26.88671875" customWidth="1"/>
    <col min="14589" max="14589" width="8.109375" customWidth="1"/>
    <col min="14590" max="14590" width="7.44140625" customWidth="1"/>
    <col min="14591" max="14591" width="8.33203125" customWidth="1"/>
    <col min="14592" max="14592" width="8.88671875" customWidth="1"/>
    <col min="14593" max="14593" width="8.33203125" customWidth="1"/>
    <col min="14594" max="14594" width="8.88671875" customWidth="1"/>
    <col min="14595" max="14595" width="10.44140625" customWidth="1"/>
    <col min="14596" max="14596" width="8.88671875" customWidth="1"/>
    <col min="14597" max="14597" width="9.109375" customWidth="1"/>
    <col min="14844" max="14844" width="26.88671875" customWidth="1"/>
    <col min="14845" max="14845" width="8.109375" customWidth="1"/>
    <col min="14846" max="14846" width="7.44140625" customWidth="1"/>
    <col min="14847" max="14847" width="8.33203125" customWidth="1"/>
    <col min="14848" max="14848" width="8.88671875" customWidth="1"/>
    <col min="14849" max="14849" width="8.33203125" customWidth="1"/>
    <col min="14850" max="14850" width="8.88671875" customWidth="1"/>
    <col min="14851" max="14851" width="10.44140625" customWidth="1"/>
    <col min="14852" max="14852" width="8.88671875" customWidth="1"/>
    <col min="14853" max="14853" width="9.109375" customWidth="1"/>
    <col min="15100" max="15100" width="26.88671875" customWidth="1"/>
    <col min="15101" max="15101" width="8.109375" customWidth="1"/>
    <col min="15102" max="15102" width="7.44140625" customWidth="1"/>
    <col min="15103" max="15103" width="8.33203125" customWidth="1"/>
    <col min="15104" max="15104" width="8.88671875" customWidth="1"/>
    <col min="15105" max="15105" width="8.33203125" customWidth="1"/>
    <col min="15106" max="15106" width="8.88671875" customWidth="1"/>
    <col min="15107" max="15107" width="10.44140625" customWidth="1"/>
    <col min="15108" max="15108" width="8.88671875" customWidth="1"/>
    <col min="15109" max="15109" width="9.109375" customWidth="1"/>
    <col min="15356" max="15356" width="26.88671875" customWidth="1"/>
    <col min="15357" max="15357" width="8.109375" customWidth="1"/>
    <col min="15358" max="15358" width="7.44140625" customWidth="1"/>
    <col min="15359" max="15359" width="8.33203125" customWidth="1"/>
    <col min="15360" max="15360" width="8.88671875" customWidth="1"/>
    <col min="15361" max="15361" width="8.33203125" customWidth="1"/>
    <col min="15362" max="15362" width="8.88671875" customWidth="1"/>
    <col min="15363" max="15363" width="10.44140625" customWidth="1"/>
    <col min="15364" max="15364" width="8.88671875" customWidth="1"/>
    <col min="15365" max="15365" width="9.109375" customWidth="1"/>
    <col min="15612" max="15612" width="26.88671875" customWidth="1"/>
    <col min="15613" max="15613" width="8.109375" customWidth="1"/>
    <col min="15614" max="15614" width="7.44140625" customWidth="1"/>
    <col min="15615" max="15615" width="8.33203125" customWidth="1"/>
    <col min="15616" max="15616" width="8.88671875" customWidth="1"/>
    <col min="15617" max="15617" width="8.33203125" customWidth="1"/>
    <col min="15618" max="15618" width="8.88671875" customWidth="1"/>
    <col min="15619" max="15619" width="10.44140625" customWidth="1"/>
    <col min="15620" max="15620" width="8.88671875" customWidth="1"/>
    <col min="15621" max="15621" width="9.109375" customWidth="1"/>
    <col min="15868" max="15868" width="26.88671875" customWidth="1"/>
    <col min="15869" max="15869" width="8.109375" customWidth="1"/>
    <col min="15870" max="15870" width="7.44140625" customWidth="1"/>
    <col min="15871" max="15871" width="8.33203125" customWidth="1"/>
    <col min="15872" max="15872" width="8.88671875" customWidth="1"/>
    <col min="15873" max="15873" width="8.33203125" customWidth="1"/>
    <col min="15874" max="15874" width="8.88671875" customWidth="1"/>
    <col min="15875" max="15875" width="10.44140625" customWidth="1"/>
    <col min="15876" max="15876" width="8.88671875" customWidth="1"/>
    <col min="15877" max="15877" width="9.109375" customWidth="1"/>
    <col min="16124" max="16124" width="26.88671875" customWidth="1"/>
    <col min="16125" max="16125" width="8.109375" customWidth="1"/>
    <col min="16126" max="16126" width="7.44140625" customWidth="1"/>
    <col min="16127" max="16127" width="8.33203125" customWidth="1"/>
    <col min="16128" max="16128" width="8.88671875" customWidth="1"/>
    <col min="16129" max="16129" width="8.33203125" customWidth="1"/>
    <col min="16130" max="16130" width="8.88671875" customWidth="1"/>
    <col min="16131" max="16131" width="10.44140625" customWidth="1"/>
    <col min="16132" max="16132" width="8.88671875" customWidth="1"/>
    <col min="16133" max="16133" width="9.109375" customWidth="1"/>
  </cols>
  <sheetData>
    <row r="1" spans="1:11" ht="30" customHeight="1" x14ac:dyDescent="0.25">
      <c r="A1" s="748" t="s">
        <v>814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</row>
    <row r="2" spans="1:11" ht="48" customHeight="1" x14ac:dyDescent="0.25">
      <c r="A2" s="748" t="s">
        <v>815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ht="21" customHeight="1" thickBot="1" x14ac:dyDescent="0.3">
      <c r="A3" s="14" t="s">
        <v>672</v>
      </c>
      <c r="B3" s="140"/>
      <c r="C3" s="140"/>
      <c r="D3" s="140"/>
      <c r="E3" s="140"/>
      <c r="F3" s="140"/>
      <c r="G3" s="140"/>
      <c r="H3" s="140"/>
      <c r="I3" s="140"/>
      <c r="J3" s="140"/>
      <c r="K3" s="174" t="s">
        <v>673</v>
      </c>
    </row>
    <row r="4" spans="1:11" ht="20.100000000000001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ht="20.100000000000001" customHeight="1" x14ac:dyDescent="0.25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ht="20.100000000000001" customHeight="1" x14ac:dyDescent="0.25">
      <c r="A6" s="702"/>
      <c r="B6" s="197" t="s">
        <v>237</v>
      </c>
      <c r="C6" s="197" t="s">
        <v>270</v>
      </c>
      <c r="D6" s="322" t="s">
        <v>243</v>
      </c>
      <c r="E6" s="197" t="s">
        <v>237</v>
      </c>
      <c r="F6" s="197" t="s">
        <v>270</v>
      </c>
      <c r="G6" s="322" t="s">
        <v>243</v>
      </c>
      <c r="H6" s="197" t="s">
        <v>237</v>
      </c>
      <c r="I6" s="197" t="s">
        <v>270</v>
      </c>
      <c r="J6" s="322" t="s">
        <v>243</v>
      </c>
      <c r="K6" s="725"/>
    </row>
    <row r="7" spans="1:11" ht="20.100000000000001" customHeight="1" thickBot="1" x14ac:dyDescent="0.3">
      <c r="A7" s="70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26"/>
    </row>
    <row r="8" spans="1:11" ht="24.75" customHeight="1" x14ac:dyDescent="0.25">
      <c r="A8" s="19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500" t="s">
        <v>165</v>
      </c>
    </row>
    <row r="9" spans="1:11" ht="24.75" customHeight="1" x14ac:dyDescent="0.25">
      <c r="A9" s="448" t="s">
        <v>21</v>
      </c>
      <c r="B9" s="448">
        <v>42</v>
      </c>
      <c r="C9" s="448">
        <v>50</v>
      </c>
      <c r="D9" s="448">
        <v>92</v>
      </c>
      <c r="E9" s="448">
        <v>0</v>
      </c>
      <c r="F9" s="448">
        <v>0</v>
      </c>
      <c r="G9" s="448">
        <v>0</v>
      </c>
      <c r="H9" s="448">
        <f>E9+B9</f>
        <v>42</v>
      </c>
      <c r="I9" s="448">
        <f t="shared" ref="I9:J9" si="0">F9+C9</f>
        <v>50</v>
      </c>
      <c r="J9" s="448">
        <f t="shared" si="0"/>
        <v>92</v>
      </c>
      <c r="K9" s="410" t="s">
        <v>150</v>
      </c>
    </row>
    <row r="10" spans="1:11" ht="24.75" customHeight="1" x14ac:dyDescent="0.25">
      <c r="A10" s="448" t="s">
        <v>24</v>
      </c>
      <c r="B10" s="448">
        <v>122</v>
      </c>
      <c r="C10" s="448">
        <v>129</v>
      </c>
      <c r="D10" s="448">
        <v>251</v>
      </c>
      <c r="E10" s="448">
        <v>0</v>
      </c>
      <c r="F10" s="448">
        <v>0</v>
      </c>
      <c r="G10" s="448">
        <v>0</v>
      </c>
      <c r="H10" s="448">
        <f t="shared" ref="H10:H12" si="1">E10+B10</f>
        <v>122</v>
      </c>
      <c r="I10" s="448">
        <f t="shared" ref="I10:I12" si="2">F10+C10</f>
        <v>129</v>
      </c>
      <c r="J10" s="448">
        <f t="shared" ref="J10:J12" si="3">G10+D10</f>
        <v>251</v>
      </c>
      <c r="K10" s="410" t="s">
        <v>167</v>
      </c>
    </row>
    <row r="11" spans="1:11" ht="24.75" customHeight="1" x14ac:dyDescent="0.25">
      <c r="A11" s="448" t="s">
        <v>4</v>
      </c>
      <c r="B11" s="448">
        <v>135</v>
      </c>
      <c r="C11" s="448">
        <v>152</v>
      </c>
      <c r="D11" s="448">
        <v>287</v>
      </c>
      <c r="E11" s="448">
        <v>0</v>
      </c>
      <c r="F11" s="448">
        <v>0</v>
      </c>
      <c r="G11" s="448">
        <v>0</v>
      </c>
      <c r="H11" s="448">
        <f t="shared" si="1"/>
        <v>135</v>
      </c>
      <c r="I11" s="448">
        <f t="shared" si="2"/>
        <v>152</v>
      </c>
      <c r="J11" s="448">
        <f t="shared" si="3"/>
        <v>287</v>
      </c>
      <c r="K11" s="410" t="s">
        <v>191</v>
      </c>
    </row>
    <row r="12" spans="1:11" ht="24.75" customHeight="1" x14ac:dyDescent="0.25">
      <c r="A12" s="448" t="s">
        <v>11</v>
      </c>
      <c r="B12" s="448">
        <f>SUM(B9:B11)</f>
        <v>299</v>
      </c>
      <c r="C12" s="448">
        <f t="shared" ref="C12:D12" si="4">SUM(C9:C11)</f>
        <v>331</v>
      </c>
      <c r="D12" s="448">
        <f t="shared" si="4"/>
        <v>630</v>
      </c>
      <c r="E12" s="448">
        <v>0</v>
      </c>
      <c r="F12" s="448">
        <v>0</v>
      </c>
      <c r="G12" s="448">
        <v>0</v>
      </c>
      <c r="H12" s="448">
        <f t="shared" si="1"/>
        <v>299</v>
      </c>
      <c r="I12" s="448">
        <f t="shared" si="2"/>
        <v>331</v>
      </c>
      <c r="J12" s="448">
        <f t="shared" si="3"/>
        <v>630</v>
      </c>
      <c r="K12" s="410" t="s">
        <v>162</v>
      </c>
    </row>
    <row r="13" spans="1:11" ht="24.75" customHeight="1" x14ac:dyDescent="0.25">
      <c r="A13" s="448" t="s">
        <v>12</v>
      </c>
      <c r="B13" s="448"/>
      <c r="C13" s="448"/>
      <c r="D13" s="448"/>
      <c r="E13" s="448"/>
      <c r="F13" s="448"/>
      <c r="G13" s="448"/>
      <c r="H13" s="448"/>
      <c r="I13" s="448"/>
      <c r="J13" s="448"/>
      <c r="K13" s="410" t="s">
        <v>171</v>
      </c>
    </row>
    <row r="14" spans="1:11" ht="24.75" customHeight="1" x14ac:dyDescent="0.25">
      <c r="A14" s="448" t="s">
        <v>21</v>
      </c>
      <c r="B14" s="448">
        <v>16</v>
      </c>
      <c r="C14" s="448">
        <v>7</v>
      </c>
      <c r="D14" s="448">
        <v>23</v>
      </c>
      <c r="E14" s="448">
        <v>0</v>
      </c>
      <c r="F14" s="448">
        <v>0</v>
      </c>
      <c r="G14" s="448">
        <v>0</v>
      </c>
      <c r="H14" s="448">
        <f>E14+B14</f>
        <v>16</v>
      </c>
      <c r="I14" s="448">
        <f t="shared" ref="I14:J14" si="5">F14+C14</f>
        <v>7</v>
      </c>
      <c r="J14" s="448">
        <f t="shared" si="5"/>
        <v>23</v>
      </c>
      <c r="K14" s="410" t="s">
        <v>150</v>
      </c>
    </row>
    <row r="15" spans="1:11" ht="24.75" customHeight="1" x14ac:dyDescent="0.25">
      <c r="A15" s="448" t="s">
        <v>24</v>
      </c>
      <c r="B15" s="448">
        <v>124</v>
      </c>
      <c r="C15" s="448">
        <v>77</v>
      </c>
      <c r="D15" s="448">
        <v>201</v>
      </c>
      <c r="E15" s="448">
        <v>0</v>
      </c>
      <c r="F15" s="448">
        <v>0</v>
      </c>
      <c r="G15" s="448">
        <v>0</v>
      </c>
      <c r="H15" s="448">
        <f t="shared" ref="H15:H17" si="6">E15+B15</f>
        <v>124</v>
      </c>
      <c r="I15" s="448">
        <f t="shared" ref="I15:I17" si="7">F15+C15</f>
        <v>77</v>
      </c>
      <c r="J15" s="448">
        <f t="shared" ref="J15:J17" si="8">G15+D15</f>
        <v>201</v>
      </c>
      <c r="K15" s="410" t="s">
        <v>167</v>
      </c>
    </row>
    <row r="16" spans="1:11" ht="24.75" customHeight="1" x14ac:dyDescent="0.25">
      <c r="A16" s="448" t="s">
        <v>4</v>
      </c>
      <c r="B16" s="448">
        <v>85</v>
      </c>
      <c r="C16" s="448">
        <v>101</v>
      </c>
      <c r="D16" s="448">
        <v>186</v>
      </c>
      <c r="E16" s="448">
        <v>0</v>
      </c>
      <c r="F16" s="448">
        <v>0</v>
      </c>
      <c r="G16" s="448">
        <v>0</v>
      </c>
      <c r="H16" s="448">
        <f t="shared" si="6"/>
        <v>85</v>
      </c>
      <c r="I16" s="448">
        <f t="shared" si="7"/>
        <v>101</v>
      </c>
      <c r="J16" s="448">
        <f t="shared" si="8"/>
        <v>186</v>
      </c>
      <c r="K16" s="410" t="s">
        <v>191</v>
      </c>
    </row>
    <row r="17" spans="1:11" ht="24.75" customHeight="1" thickBot="1" x14ac:dyDescent="0.3">
      <c r="A17" s="376" t="s">
        <v>13</v>
      </c>
      <c r="B17" s="377">
        <f>SUM(B14:B16)</f>
        <v>225</v>
      </c>
      <c r="C17" s="448">
        <f t="shared" ref="C17:D17" si="9">SUM(C14:C16)</f>
        <v>185</v>
      </c>
      <c r="D17" s="448">
        <f t="shared" si="9"/>
        <v>410</v>
      </c>
      <c r="E17" s="377">
        <v>0</v>
      </c>
      <c r="F17" s="377">
        <v>0</v>
      </c>
      <c r="G17" s="377">
        <v>0</v>
      </c>
      <c r="H17" s="448">
        <f t="shared" si="6"/>
        <v>225</v>
      </c>
      <c r="I17" s="448">
        <f t="shared" si="7"/>
        <v>185</v>
      </c>
      <c r="J17" s="448">
        <f t="shared" si="8"/>
        <v>410</v>
      </c>
      <c r="K17" s="467" t="s">
        <v>172</v>
      </c>
    </row>
    <row r="18" spans="1:11" ht="24.75" customHeight="1" thickBot="1" x14ac:dyDescent="0.3">
      <c r="A18" s="25" t="s">
        <v>78</v>
      </c>
      <c r="B18" s="40">
        <f>SUM(B12,B17)</f>
        <v>524</v>
      </c>
      <c r="C18" s="40">
        <f t="shared" ref="C18:J18" si="10">SUM(C12,C17)</f>
        <v>516</v>
      </c>
      <c r="D18" s="40">
        <f t="shared" si="10"/>
        <v>1040</v>
      </c>
      <c r="E18" s="40">
        <f t="shared" si="10"/>
        <v>0</v>
      </c>
      <c r="F18" s="40">
        <f t="shared" si="10"/>
        <v>0</v>
      </c>
      <c r="G18" s="40">
        <f t="shared" si="10"/>
        <v>0</v>
      </c>
      <c r="H18" s="40">
        <f t="shared" si="10"/>
        <v>524</v>
      </c>
      <c r="I18" s="40">
        <f t="shared" si="10"/>
        <v>516</v>
      </c>
      <c r="J18" s="40">
        <f t="shared" si="10"/>
        <v>1040</v>
      </c>
      <c r="K18" s="432" t="s">
        <v>526</v>
      </c>
    </row>
    <row r="19" spans="1:11" ht="13.8" thickTop="1" x14ac:dyDescent="0.25"/>
    <row r="29" spans="1:11" x14ac:dyDescent="0.25">
      <c r="E29" t="s">
        <v>270</v>
      </c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30"/>
  <sheetViews>
    <sheetView rightToLeft="1" view="pageBreakPreview" zoomScaleSheetLayoutView="100" workbookViewId="0">
      <selection activeCell="S6" sqref="S6"/>
    </sheetView>
  </sheetViews>
  <sheetFormatPr defaultRowHeight="13.2" x14ac:dyDescent="0.25"/>
  <sheetData>
    <row r="2" spans="1:11" ht="45" x14ac:dyDescent="0.25">
      <c r="A2" s="648" t="s">
        <v>532</v>
      </c>
      <c r="B2" s="648"/>
      <c r="C2" s="648"/>
      <c r="D2" s="648"/>
      <c r="E2" s="648"/>
      <c r="F2" s="648"/>
      <c r="G2" s="648"/>
      <c r="H2" s="648"/>
      <c r="I2" s="648"/>
      <c r="J2" s="648"/>
    </row>
    <row r="3" spans="1:11" x14ac:dyDescent="0.25">
      <c r="A3" s="616"/>
      <c r="B3" s="616"/>
      <c r="C3" s="616"/>
      <c r="D3" s="616"/>
      <c r="E3" s="616"/>
      <c r="F3" s="616"/>
      <c r="G3" s="616"/>
      <c r="H3" s="616"/>
      <c r="I3" s="616"/>
      <c r="J3" s="616"/>
    </row>
    <row r="4" spans="1:11" ht="54.75" customHeight="1" x14ac:dyDescent="0.25">
      <c r="A4" s="617" t="s">
        <v>770</v>
      </c>
      <c r="B4" s="616"/>
      <c r="C4" s="617"/>
      <c r="D4" s="617"/>
      <c r="E4" s="617"/>
      <c r="F4" s="617"/>
      <c r="G4" s="617"/>
      <c r="H4" s="617"/>
      <c r="I4" s="617"/>
      <c r="J4" s="617"/>
      <c r="K4" s="458"/>
    </row>
    <row r="14" spans="1:11" ht="46.5" customHeight="1" x14ac:dyDescent="0.25">
      <c r="J14" s="458"/>
      <c r="K14" s="458"/>
    </row>
    <row r="24" spans="5:15" ht="49.5" customHeight="1" x14ac:dyDescent="0.25">
      <c r="M24" s="458"/>
      <c r="N24" s="458"/>
      <c r="O24" s="458"/>
    </row>
    <row r="30" spans="5:15" x14ac:dyDescent="0.25">
      <c r="E30" t="s">
        <v>270</v>
      </c>
    </row>
  </sheetData>
  <mergeCells count="1">
    <mergeCell ref="A2:J2"/>
  </mergeCells>
  <printOptions horizontalCentered="1" verticalCentered="1"/>
  <pageMargins left="0.39370078740157499" right="0.39370078740157499" top="0.39370078740157499" bottom="0.39370078740157499" header="0.39370078740157499" footer="0.39370078740157499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00B050"/>
  </sheetPr>
  <dimension ref="A1:K51"/>
  <sheetViews>
    <sheetView rightToLeft="1" view="pageBreakPreview" zoomScale="85" zoomScaleNormal="60" zoomScaleSheetLayoutView="85" workbookViewId="0">
      <selection activeCell="O9" sqref="O9"/>
    </sheetView>
  </sheetViews>
  <sheetFormatPr defaultRowHeight="13.2" x14ac:dyDescent="0.25"/>
  <cols>
    <col min="1" max="1" width="30.6640625" style="177" customWidth="1"/>
    <col min="2" max="10" width="9.6640625" style="177" customWidth="1"/>
    <col min="11" max="11" width="30.88671875" style="177" customWidth="1"/>
    <col min="12" max="221" width="9.109375" style="1"/>
    <col min="222" max="222" width="26.109375" style="1" customWidth="1"/>
    <col min="223" max="234" width="10.5546875" style="1" customWidth="1"/>
    <col min="235" max="477" width="9.109375" style="1"/>
    <col min="478" max="478" width="26.109375" style="1" customWidth="1"/>
    <col min="479" max="490" width="10.5546875" style="1" customWidth="1"/>
    <col min="491" max="733" width="9.109375" style="1"/>
    <col min="734" max="734" width="26.109375" style="1" customWidth="1"/>
    <col min="735" max="746" width="10.5546875" style="1" customWidth="1"/>
    <col min="747" max="989" width="9.109375" style="1"/>
    <col min="990" max="990" width="26.109375" style="1" customWidth="1"/>
    <col min="991" max="1002" width="10.5546875" style="1" customWidth="1"/>
    <col min="1003" max="1245" width="9.109375" style="1"/>
    <col min="1246" max="1246" width="26.109375" style="1" customWidth="1"/>
    <col min="1247" max="1258" width="10.5546875" style="1" customWidth="1"/>
    <col min="1259" max="1501" width="9.109375" style="1"/>
    <col min="1502" max="1502" width="26.109375" style="1" customWidth="1"/>
    <col min="1503" max="1514" width="10.5546875" style="1" customWidth="1"/>
    <col min="1515" max="1757" width="9.109375" style="1"/>
    <col min="1758" max="1758" width="26.109375" style="1" customWidth="1"/>
    <col min="1759" max="1770" width="10.5546875" style="1" customWidth="1"/>
    <col min="1771" max="2013" width="9.109375" style="1"/>
    <col min="2014" max="2014" width="26.109375" style="1" customWidth="1"/>
    <col min="2015" max="2026" width="10.5546875" style="1" customWidth="1"/>
    <col min="2027" max="2269" width="9.109375" style="1"/>
    <col min="2270" max="2270" width="26.109375" style="1" customWidth="1"/>
    <col min="2271" max="2282" width="10.5546875" style="1" customWidth="1"/>
    <col min="2283" max="2525" width="9.109375" style="1"/>
    <col min="2526" max="2526" width="26.109375" style="1" customWidth="1"/>
    <col min="2527" max="2538" width="10.5546875" style="1" customWidth="1"/>
    <col min="2539" max="2781" width="9.109375" style="1"/>
    <col min="2782" max="2782" width="26.109375" style="1" customWidth="1"/>
    <col min="2783" max="2794" width="10.5546875" style="1" customWidth="1"/>
    <col min="2795" max="3037" width="9.109375" style="1"/>
    <col min="3038" max="3038" width="26.109375" style="1" customWidth="1"/>
    <col min="3039" max="3050" width="10.5546875" style="1" customWidth="1"/>
    <col min="3051" max="3293" width="9.109375" style="1"/>
    <col min="3294" max="3294" width="26.109375" style="1" customWidth="1"/>
    <col min="3295" max="3306" width="10.5546875" style="1" customWidth="1"/>
    <col min="3307" max="3549" width="9.109375" style="1"/>
    <col min="3550" max="3550" width="26.109375" style="1" customWidth="1"/>
    <col min="3551" max="3562" width="10.5546875" style="1" customWidth="1"/>
    <col min="3563" max="3805" width="9.109375" style="1"/>
    <col min="3806" max="3806" width="26.109375" style="1" customWidth="1"/>
    <col min="3807" max="3818" width="10.5546875" style="1" customWidth="1"/>
    <col min="3819" max="4061" width="9.109375" style="1"/>
    <col min="4062" max="4062" width="26.109375" style="1" customWidth="1"/>
    <col min="4063" max="4074" width="10.5546875" style="1" customWidth="1"/>
    <col min="4075" max="4317" width="9.109375" style="1"/>
    <col min="4318" max="4318" width="26.109375" style="1" customWidth="1"/>
    <col min="4319" max="4330" width="10.5546875" style="1" customWidth="1"/>
    <col min="4331" max="4573" width="9.109375" style="1"/>
    <col min="4574" max="4574" width="26.109375" style="1" customWidth="1"/>
    <col min="4575" max="4586" width="10.5546875" style="1" customWidth="1"/>
    <col min="4587" max="4829" width="9.109375" style="1"/>
    <col min="4830" max="4830" width="26.109375" style="1" customWidth="1"/>
    <col min="4831" max="4842" width="10.5546875" style="1" customWidth="1"/>
    <col min="4843" max="5085" width="9.109375" style="1"/>
    <col min="5086" max="5086" width="26.109375" style="1" customWidth="1"/>
    <col min="5087" max="5098" width="10.5546875" style="1" customWidth="1"/>
    <col min="5099" max="5341" width="9.109375" style="1"/>
    <col min="5342" max="5342" width="26.109375" style="1" customWidth="1"/>
    <col min="5343" max="5354" width="10.5546875" style="1" customWidth="1"/>
    <col min="5355" max="5597" width="9.109375" style="1"/>
    <col min="5598" max="5598" width="26.109375" style="1" customWidth="1"/>
    <col min="5599" max="5610" width="10.5546875" style="1" customWidth="1"/>
    <col min="5611" max="5853" width="9.109375" style="1"/>
    <col min="5854" max="5854" width="26.109375" style="1" customWidth="1"/>
    <col min="5855" max="5866" width="10.5546875" style="1" customWidth="1"/>
    <col min="5867" max="6109" width="9.109375" style="1"/>
    <col min="6110" max="6110" width="26.109375" style="1" customWidth="1"/>
    <col min="6111" max="6122" width="10.5546875" style="1" customWidth="1"/>
    <col min="6123" max="6365" width="9.109375" style="1"/>
    <col min="6366" max="6366" width="26.109375" style="1" customWidth="1"/>
    <col min="6367" max="6378" width="10.5546875" style="1" customWidth="1"/>
    <col min="6379" max="6621" width="9.109375" style="1"/>
    <col min="6622" max="6622" width="26.109375" style="1" customWidth="1"/>
    <col min="6623" max="6634" width="10.5546875" style="1" customWidth="1"/>
    <col min="6635" max="6877" width="9.109375" style="1"/>
    <col min="6878" max="6878" width="26.109375" style="1" customWidth="1"/>
    <col min="6879" max="6890" width="10.5546875" style="1" customWidth="1"/>
    <col min="6891" max="7133" width="9.109375" style="1"/>
    <col min="7134" max="7134" width="26.109375" style="1" customWidth="1"/>
    <col min="7135" max="7146" width="10.5546875" style="1" customWidth="1"/>
    <col min="7147" max="7389" width="9.109375" style="1"/>
    <col min="7390" max="7390" width="26.109375" style="1" customWidth="1"/>
    <col min="7391" max="7402" width="10.5546875" style="1" customWidth="1"/>
    <col min="7403" max="7645" width="9.109375" style="1"/>
    <col min="7646" max="7646" width="26.109375" style="1" customWidth="1"/>
    <col min="7647" max="7658" width="10.5546875" style="1" customWidth="1"/>
    <col min="7659" max="7901" width="9.109375" style="1"/>
    <col min="7902" max="7902" width="26.109375" style="1" customWidth="1"/>
    <col min="7903" max="7914" width="10.5546875" style="1" customWidth="1"/>
    <col min="7915" max="8157" width="9.109375" style="1"/>
    <col min="8158" max="8158" width="26.109375" style="1" customWidth="1"/>
    <col min="8159" max="8170" width="10.5546875" style="1" customWidth="1"/>
    <col min="8171" max="8413" width="9.109375" style="1"/>
    <col min="8414" max="8414" width="26.109375" style="1" customWidth="1"/>
    <col min="8415" max="8426" width="10.5546875" style="1" customWidth="1"/>
    <col min="8427" max="8669" width="9.109375" style="1"/>
    <col min="8670" max="8670" width="26.109375" style="1" customWidth="1"/>
    <col min="8671" max="8682" width="10.5546875" style="1" customWidth="1"/>
    <col min="8683" max="8925" width="9.109375" style="1"/>
    <col min="8926" max="8926" width="26.109375" style="1" customWidth="1"/>
    <col min="8927" max="8938" width="10.5546875" style="1" customWidth="1"/>
    <col min="8939" max="9181" width="9.109375" style="1"/>
    <col min="9182" max="9182" width="26.109375" style="1" customWidth="1"/>
    <col min="9183" max="9194" width="10.5546875" style="1" customWidth="1"/>
    <col min="9195" max="9437" width="9.109375" style="1"/>
    <col min="9438" max="9438" width="26.109375" style="1" customWidth="1"/>
    <col min="9439" max="9450" width="10.5546875" style="1" customWidth="1"/>
    <col min="9451" max="9693" width="9.109375" style="1"/>
    <col min="9694" max="9694" width="26.109375" style="1" customWidth="1"/>
    <col min="9695" max="9706" width="10.5546875" style="1" customWidth="1"/>
    <col min="9707" max="9949" width="9.109375" style="1"/>
    <col min="9950" max="9950" width="26.109375" style="1" customWidth="1"/>
    <col min="9951" max="9962" width="10.5546875" style="1" customWidth="1"/>
    <col min="9963" max="10205" width="9.109375" style="1"/>
    <col min="10206" max="10206" width="26.109375" style="1" customWidth="1"/>
    <col min="10207" max="10218" width="10.5546875" style="1" customWidth="1"/>
    <col min="10219" max="10461" width="9.109375" style="1"/>
    <col min="10462" max="10462" width="26.109375" style="1" customWidth="1"/>
    <col min="10463" max="10474" width="10.5546875" style="1" customWidth="1"/>
    <col min="10475" max="10717" width="9.109375" style="1"/>
    <col min="10718" max="10718" width="26.109375" style="1" customWidth="1"/>
    <col min="10719" max="10730" width="10.5546875" style="1" customWidth="1"/>
    <col min="10731" max="10973" width="9.109375" style="1"/>
    <col min="10974" max="10974" width="26.109375" style="1" customWidth="1"/>
    <col min="10975" max="10986" width="10.5546875" style="1" customWidth="1"/>
    <col min="10987" max="11229" width="9.109375" style="1"/>
    <col min="11230" max="11230" width="26.109375" style="1" customWidth="1"/>
    <col min="11231" max="11242" width="10.5546875" style="1" customWidth="1"/>
    <col min="11243" max="11485" width="9.109375" style="1"/>
    <col min="11486" max="11486" width="26.109375" style="1" customWidth="1"/>
    <col min="11487" max="11498" width="10.5546875" style="1" customWidth="1"/>
    <col min="11499" max="11741" width="9.109375" style="1"/>
    <col min="11742" max="11742" width="26.109375" style="1" customWidth="1"/>
    <col min="11743" max="11754" width="10.5546875" style="1" customWidth="1"/>
    <col min="11755" max="11997" width="9.109375" style="1"/>
    <col min="11998" max="11998" width="26.109375" style="1" customWidth="1"/>
    <col min="11999" max="12010" width="10.5546875" style="1" customWidth="1"/>
    <col min="12011" max="12253" width="9.109375" style="1"/>
    <col min="12254" max="12254" width="26.109375" style="1" customWidth="1"/>
    <col min="12255" max="12266" width="10.5546875" style="1" customWidth="1"/>
    <col min="12267" max="12509" width="9.109375" style="1"/>
    <col min="12510" max="12510" width="26.109375" style="1" customWidth="1"/>
    <col min="12511" max="12522" width="10.5546875" style="1" customWidth="1"/>
    <col min="12523" max="12765" width="9.109375" style="1"/>
    <col min="12766" max="12766" width="26.109375" style="1" customWidth="1"/>
    <col min="12767" max="12778" width="10.5546875" style="1" customWidth="1"/>
    <col min="12779" max="13021" width="9.109375" style="1"/>
    <col min="13022" max="13022" width="26.109375" style="1" customWidth="1"/>
    <col min="13023" max="13034" width="10.5546875" style="1" customWidth="1"/>
    <col min="13035" max="13277" width="9.109375" style="1"/>
    <col min="13278" max="13278" width="26.109375" style="1" customWidth="1"/>
    <col min="13279" max="13290" width="10.5546875" style="1" customWidth="1"/>
    <col min="13291" max="13533" width="9.109375" style="1"/>
    <col min="13534" max="13534" width="26.109375" style="1" customWidth="1"/>
    <col min="13535" max="13546" width="10.5546875" style="1" customWidth="1"/>
    <col min="13547" max="13789" width="9.109375" style="1"/>
    <col min="13790" max="13790" width="26.109375" style="1" customWidth="1"/>
    <col min="13791" max="13802" width="10.5546875" style="1" customWidth="1"/>
    <col min="13803" max="14045" width="9.109375" style="1"/>
    <col min="14046" max="14046" width="26.109375" style="1" customWidth="1"/>
    <col min="14047" max="14058" width="10.5546875" style="1" customWidth="1"/>
    <col min="14059" max="14301" width="9.109375" style="1"/>
    <col min="14302" max="14302" width="26.109375" style="1" customWidth="1"/>
    <col min="14303" max="14314" width="10.5546875" style="1" customWidth="1"/>
    <col min="14315" max="14557" width="9.109375" style="1"/>
    <col min="14558" max="14558" width="26.109375" style="1" customWidth="1"/>
    <col min="14559" max="14570" width="10.5546875" style="1" customWidth="1"/>
    <col min="14571" max="14813" width="9.109375" style="1"/>
    <col min="14814" max="14814" width="26.109375" style="1" customWidth="1"/>
    <col min="14815" max="14826" width="10.5546875" style="1" customWidth="1"/>
    <col min="14827" max="15069" width="9.109375" style="1"/>
    <col min="15070" max="15070" width="26.109375" style="1" customWidth="1"/>
    <col min="15071" max="15082" width="10.5546875" style="1" customWidth="1"/>
    <col min="15083" max="15325" width="9.109375" style="1"/>
    <col min="15326" max="15326" width="26.109375" style="1" customWidth="1"/>
    <col min="15327" max="15338" width="10.5546875" style="1" customWidth="1"/>
    <col min="15339" max="15581" width="9.109375" style="1"/>
    <col min="15582" max="15582" width="26.109375" style="1" customWidth="1"/>
    <col min="15583" max="15594" width="10.5546875" style="1" customWidth="1"/>
    <col min="15595" max="15837" width="9.109375" style="1"/>
    <col min="15838" max="15838" width="26.109375" style="1" customWidth="1"/>
    <col min="15839" max="15850" width="10.5546875" style="1" customWidth="1"/>
    <col min="15851" max="16093" width="9.109375" style="1"/>
    <col min="16094" max="16094" width="26.109375" style="1" customWidth="1"/>
    <col min="16095" max="16106" width="10.5546875" style="1" customWidth="1"/>
    <col min="16107" max="16384" width="9.109375" style="1"/>
  </cols>
  <sheetData>
    <row r="1" spans="1:11" s="2" customFormat="1" ht="21.75" customHeight="1" x14ac:dyDescent="0.65">
      <c r="A1" s="702" t="s">
        <v>816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2" customFormat="1" ht="37.5" customHeight="1" x14ac:dyDescent="0.65">
      <c r="A2" s="761" t="s">
        <v>817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</row>
    <row r="3" spans="1:11" s="84" customFormat="1" ht="16.5" customHeight="1" thickBot="1" x14ac:dyDescent="0.8">
      <c r="A3" s="14" t="s">
        <v>674</v>
      </c>
      <c r="B3" s="14"/>
      <c r="C3" s="14"/>
      <c r="D3" s="14"/>
      <c r="E3" s="14"/>
      <c r="F3" s="14"/>
      <c r="G3" s="14"/>
      <c r="H3" s="14"/>
      <c r="I3" s="14"/>
      <c r="J3" s="14"/>
      <c r="K3" s="347" t="s">
        <v>301</v>
      </c>
    </row>
    <row r="4" spans="1:11" s="3" customFormat="1" ht="18.75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s="3" customFormat="1" ht="15" customHeight="1" x14ac:dyDescent="0.25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3" customFormat="1" ht="15.75" customHeight="1" x14ac:dyDescent="0.25">
      <c r="A6" s="702"/>
      <c r="B6" s="197" t="s">
        <v>237</v>
      </c>
      <c r="C6" s="197" t="s">
        <v>270</v>
      </c>
      <c r="D6" s="322" t="s">
        <v>243</v>
      </c>
      <c r="E6" s="197" t="s">
        <v>237</v>
      </c>
      <c r="F6" s="197" t="s">
        <v>270</v>
      </c>
      <c r="G6" s="322" t="s">
        <v>243</v>
      </c>
      <c r="H6" s="197" t="s">
        <v>237</v>
      </c>
      <c r="I6" s="197" t="s">
        <v>270</v>
      </c>
      <c r="J6" s="322" t="s">
        <v>243</v>
      </c>
      <c r="K6" s="725"/>
    </row>
    <row r="7" spans="1:11" s="3" customFormat="1" ht="16.5" customHeight="1" thickBot="1" x14ac:dyDescent="0.3">
      <c r="A7" s="70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26"/>
    </row>
    <row r="8" spans="1:11" ht="18.75" customHeight="1" x14ac:dyDescent="0.25">
      <c r="A8" s="136" t="s">
        <v>9</v>
      </c>
      <c r="B8" s="758"/>
      <c r="C8" s="758"/>
      <c r="D8" s="758"/>
      <c r="E8" s="758"/>
      <c r="F8" s="758"/>
      <c r="G8" s="758"/>
      <c r="H8" s="758"/>
      <c r="I8" s="758"/>
      <c r="J8" s="758"/>
      <c r="K8" s="176" t="s">
        <v>165</v>
      </c>
    </row>
    <row r="9" spans="1:11" ht="15.6" x14ac:dyDescent="0.3">
      <c r="A9" s="448" t="s">
        <v>16</v>
      </c>
      <c r="B9" s="448">
        <v>37</v>
      </c>
      <c r="C9" s="448">
        <v>50</v>
      </c>
      <c r="D9" s="448">
        <v>87</v>
      </c>
      <c r="E9" s="448">
        <v>0</v>
      </c>
      <c r="F9" s="448">
        <v>0</v>
      </c>
      <c r="G9" s="448">
        <v>0</v>
      </c>
      <c r="H9" s="448">
        <f>E9+B9</f>
        <v>37</v>
      </c>
      <c r="I9" s="448">
        <f t="shared" ref="I9:J9" si="0">F9+C9</f>
        <v>50</v>
      </c>
      <c r="J9" s="448">
        <f t="shared" si="0"/>
        <v>87</v>
      </c>
      <c r="K9" s="27" t="s">
        <v>173</v>
      </c>
    </row>
    <row r="10" spans="1:11" ht="18.75" customHeight="1" x14ac:dyDescent="0.3">
      <c r="A10" s="448" t="s">
        <v>549</v>
      </c>
      <c r="B10" s="448">
        <v>22</v>
      </c>
      <c r="C10" s="448">
        <v>36</v>
      </c>
      <c r="D10" s="448">
        <v>58</v>
      </c>
      <c r="E10" s="448">
        <v>0</v>
      </c>
      <c r="F10" s="448">
        <v>0</v>
      </c>
      <c r="G10" s="448">
        <v>0</v>
      </c>
      <c r="H10" s="448">
        <f t="shared" ref="H10:H22" si="1">E10+B10</f>
        <v>22</v>
      </c>
      <c r="I10" s="448">
        <f t="shared" ref="I10:I22" si="2">F10+C10</f>
        <v>36</v>
      </c>
      <c r="J10" s="448">
        <f t="shared" ref="J10:J22" si="3">G10+D10</f>
        <v>58</v>
      </c>
      <c r="K10" s="27" t="s">
        <v>150</v>
      </c>
    </row>
    <row r="11" spans="1:11" ht="18.75" customHeight="1" x14ac:dyDescent="0.3">
      <c r="A11" s="448" t="s">
        <v>19</v>
      </c>
      <c r="B11" s="448">
        <v>17</v>
      </c>
      <c r="C11" s="448">
        <v>57</v>
      </c>
      <c r="D11" s="448">
        <v>74</v>
      </c>
      <c r="E11" s="448">
        <v>0</v>
      </c>
      <c r="F11" s="448">
        <v>0</v>
      </c>
      <c r="G11" s="448">
        <v>0</v>
      </c>
      <c r="H11" s="448">
        <f t="shared" si="1"/>
        <v>17</v>
      </c>
      <c r="I11" s="448">
        <f t="shared" si="2"/>
        <v>57</v>
      </c>
      <c r="J11" s="448">
        <f t="shared" si="3"/>
        <v>74</v>
      </c>
      <c r="K11" s="27" t="s">
        <v>147</v>
      </c>
    </row>
    <row r="12" spans="1:11" ht="18.75" customHeight="1" x14ac:dyDescent="0.3">
      <c r="A12" s="448" t="s">
        <v>20</v>
      </c>
      <c r="B12" s="448">
        <v>83</v>
      </c>
      <c r="C12" s="448">
        <v>87</v>
      </c>
      <c r="D12" s="448">
        <v>170</v>
      </c>
      <c r="E12" s="448">
        <v>0</v>
      </c>
      <c r="F12" s="448">
        <v>0</v>
      </c>
      <c r="G12" s="448">
        <v>0</v>
      </c>
      <c r="H12" s="448">
        <f t="shared" si="1"/>
        <v>83</v>
      </c>
      <c r="I12" s="448">
        <f t="shared" si="2"/>
        <v>87</v>
      </c>
      <c r="J12" s="448">
        <f t="shared" si="3"/>
        <v>170</v>
      </c>
      <c r="K12" s="27" t="s">
        <v>148</v>
      </c>
    </row>
    <row r="13" spans="1:11" ht="18.75" customHeight="1" x14ac:dyDescent="0.3">
      <c r="A13" s="448" t="s">
        <v>21</v>
      </c>
      <c r="B13" s="448">
        <v>69</v>
      </c>
      <c r="C13" s="448">
        <v>74</v>
      </c>
      <c r="D13" s="448">
        <v>143</v>
      </c>
      <c r="E13" s="448">
        <v>0</v>
      </c>
      <c r="F13" s="448">
        <v>0</v>
      </c>
      <c r="G13" s="448">
        <v>0</v>
      </c>
      <c r="H13" s="448">
        <f t="shared" si="1"/>
        <v>69</v>
      </c>
      <c r="I13" s="448">
        <f t="shared" si="2"/>
        <v>74</v>
      </c>
      <c r="J13" s="448">
        <f t="shared" si="3"/>
        <v>143</v>
      </c>
      <c r="K13" s="27" t="s">
        <v>150</v>
      </c>
    </row>
    <row r="14" spans="1:11" ht="18.75" customHeight="1" x14ac:dyDescent="0.3">
      <c r="A14" s="448" t="s">
        <v>22</v>
      </c>
      <c r="B14" s="448">
        <v>17</v>
      </c>
      <c r="C14" s="448">
        <v>15</v>
      </c>
      <c r="D14" s="448">
        <v>32</v>
      </c>
      <c r="E14" s="448">
        <v>0</v>
      </c>
      <c r="F14" s="448">
        <v>0</v>
      </c>
      <c r="G14" s="448">
        <v>0</v>
      </c>
      <c r="H14" s="448">
        <f t="shared" si="1"/>
        <v>17</v>
      </c>
      <c r="I14" s="448">
        <f t="shared" si="2"/>
        <v>15</v>
      </c>
      <c r="J14" s="448">
        <f t="shared" si="3"/>
        <v>32</v>
      </c>
      <c r="K14" s="27" t="s">
        <v>151</v>
      </c>
    </row>
    <row r="15" spans="1:11" ht="18.75" customHeight="1" x14ac:dyDescent="0.3">
      <c r="A15" s="448" t="s">
        <v>23</v>
      </c>
      <c r="B15" s="448">
        <v>75</v>
      </c>
      <c r="C15" s="448">
        <v>179</v>
      </c>
      <c r="D15" s="448">
        <v>254</v>
      </c>
      <c r="E15" s="448">
        <v>0</v>
      </c>
      <c r="F15" s="448">
        <v>0</v>
      </c>
      <c r="G15" s="448">
        <v>0</v>
      </c>
      <c r="H15" s="448">
        <f t="shared" si="1"/>
        <v>75</v>
      </c>
      <c r="I15" s="448">
        <f t="shared" si="2"/>
        <v>179</v>
      </c>
      <c r="J15" s="448">
        <f t="shared" si="3"/>
        <v>254</v>
      </c>
      <c r="K15" s="27" t="s">
        <v>152</v>
      </c>
    </row>
    <row r="16" spans="1:11" ht="17.25" customHeight="1" x14ac:dyDescent="0.3">
      <c r="A16" s="448" t="s">
        <v>551</v>
      </c>
      <c r="B16" s="448">
        <v>59</v>
      </c>
      <c r="C16" s="448">
        <v>63</v>
      </c>
      <c r="D16" s="448">
        <v>122</v>
      </c>
      <c r="E16" s="448">
        <v>0</v>
      </c>
      <c r="F16" s="448">
        <v>0</v>
      </c>
      <c r="G16" s="448">
        <v>0</v>
      </c>
      <c r="H16" s="448">
        <f t="shared" si="1"/>
        <v>59</v>
      </c>
      <c r="I16" s="448">
        <f t="shared" si="2"/>
        <v>63</v>
      </c>
      <c r="J16" s="448">
        <f t="shared" si="3"/>
        <v>122</v>
      </c>
      <c r="K16" s="27" t="s">
        <v>552</v>
      </c>
    </row>
    <row r="17" spans="1:11" ht="17.25" customHeight="1" x14ac:dyDescent="0.3">
      <c r="A17" s="448" t="s">
        <v>25</v>
      </c>
      <c r="B17" s="448">
        <v>81</v>
      </c>
      <c r="C17" s="448">
        <v>87</v>
      </c>
      <c r="D17" s="448">
        <v>168</v>
      </c>
      <c r="E17" s="448">
        <v>0</v>
      </c>
      <c r="F17" s="448">
        <v>0</v>
      </c>
      <c r="G17" s="448">
        <v>0</v>
      </c>
      <c r="H17" s="448">
        <f t="shared" si="1"/>
        <v>81</v>
      </c>
      <c r="I17" s="448">
        <f t="shared" si="2"/>
        <v>87</v>
      </c>
      <c r="J17" s="448">
        <f t="shared" si="3"/>
        <v>168</v>
      </c>
      <c r="K17" s="27" t="s">
        <v>277</v>
      </c>
    </row>
    <row r="18" spans="1:11" ht="18.75" customHeight="1" x14ac:dyDescent="0.3">
      <c r="A18" s="448" t="s">
        <v>24</v>
      </c>
      <c r="B18" s="448">
        <v>103</v>
      </c>
      <c r="C18" s="448">
        <v>44</v>
      </c>
      <c r="D18" s="448">
        <v>147</v>
      </c>
      <c r="E18" s="448">
        <v>0</v>
      </c>
      <c r="F18" s="448">
        <v>0</v>
      </c>
      <c r="G18" s="448">
        <v>0</v>
      </c>
      <c r="H18" s="448">
        <f t="shared" si="1"/>
        <v>103</v>
      </c>
      <c r="I18" s="448">
        <f t="shared" si="2"/>
        <v>44</v>
      </c>
      <c r="J18" s="448">
        <f t="shared" si="3"/>
        <v>147</v>
      </c>
      <c r="K18" s="27" t="s">
        <v>167</v>
      </c>
    </row>
    <row r="19" spans="1:11" ht="18.75" customHeight="1" x14ac:dyDescent="0.3">
      <c r="A19" s="448" t="s">
        <v>54</v>
      </c>
      <c r="B19" s="448">
        <v>74</v>
      </c>
      <c r="C19" s="448">
        <v>164</v>
      </c>
      <c r="D19" s="448">
        <v>238</v>
      </c>
      <c r="E19" s="448">
        <v>0</v>
      </c>
      <c r="F19" s="448">
        <v>0</v>
      </c>
      <c r="G19" s="448">
        <v>0</v>
      </c>
      <c r="H19" s="448">
        <f t="shared" si="1"/>
        <v>74</v>
      </c>
      <c r="I19" s="448">
        <f t="shared" si="2"/>
        <v>164</v>
      </c>
      <c r="J19" s="448">
        <f t="shared" si="3"/>
        <v>238</v>
      </c>
      <c r="K19" s="27" t="s">
        <v>295</v>
      </c>
    </row>
    <row r="20" spans="1:11" ht="18.75" customHeight="1" x14ac:dyDescent="0.3">
      <c r="A20" s="448" t="s">
        <v>2</v>
      </c>
      <c r="B20" s="448">
        <v>245</v>
      </c>
      <c r="C20" s="448">
        <v>337</v>
      </c>
      <c r="D20" s="448">
        <v>582</v>
      </c>
      <c r="E20" s="448">
        <v>0</v>
      </c>
      <c r="F20" s="448">
        <v>0</v>
      </c>
      <c r="G20" s="448">
        <v>0</v>
      </c>
      <c r="H20" s="448">
        <f t="shared" si="1"/>
        <v>245</v>
      </c>
      <c r="I20" s="448">
        <f t="shared" si="2"/>
        <v>337</v>
      </c>
      <c r="J20" s="448">
        <f t="shared" si="3"/>
        <v>582</v>
      </c>
      <c r="K20" s="27" t="s">
        <v>193</v>
      </c>
    </row>
    <row r="21" spans="1:11" ht="18.75" customHeight="1" x14ac:dyDescent="0.3">
      <c r="A21" s="448" t="s">
        <v>28</v>
      </c>
      <c r="B21" s="448">
        <v>193</v>
      </c>
      <c r="C21" s="448">
        <v>175</v>
      </c>
      <c r="D21" s="448">
        <v>368</v>
      </c>
      <c r="E21" s="448">
        <v>0</v>
      </c>
      <c r="F21" s="448">
        <v>0</v>
      </c>
      <c r="G21" s="448">
        <v>0</v>
      </c>
      <c r="H21" s="448">
        <f t="shared" si="1"/>
        <v>193</v>
      </c>
      <c r="I21" s="448">
        <f t="shared" si="2"/>
        <v>175</v>
      </c>
      <c r="J21" s="448">
        <f t="shared" si="3"/>
        <v>368</v>
      </c>
      <c r="K21" s="27" t="s">
        <v>158</v>
      </c>
    </row>
    <row r="22" spans="1:11" ht="18.75" customHeight="1" x14ac:dyDescent="0.3">
      <c r="A22" s="448" t="s">
        <v>550</v>
      </c>
      <c r="B22" s="448">
        <v>69</v>
      </c>
      <c r="C22" s="448">
        <v>28</v>
      </c>
      <c r="D22" s="448">
        <v>97</v>
      </c>
      <c r="E22" s="448">
        <v>0</v>
      </c>
      <c r="F22" s="448">
        <v>0</v>
      </c>
      <c r="G22" s="448">
        <v>0</v>
      </c>
      <c r="H22" s="448">
        <f t="shared" si="1"/>
        <v>69</v>
      </c>
      <c r="I22" s="448">
        <f t="shared" si="2"/>
        <v>28</v>
      </c>
      <c r="J22" s="448">
        <f t="shared" si="3"/>
        <v>97</v>
      </c>
      <c r="K22" s="27" t="s">
        <v>281</v>
      </c>
    </row>
    <row r="23" spans="1:11" ht="18.75" customHeight="1" x14ac:dyDescent="0.3">
      <c r="A23" s="448" t="s">
        <v>11</v>
      </c>
      <c r="B23" s="448">
        <f>SUM(B9:B22)</f>
        <v>1144</v>
      </c>
      <c r="C23" s="448">
        <f t="shared" ref="C23:J23" si="4">SUM(C9:C22)</f>
        <v>1396</v>
      </c>
      <c r="D23" s="448">
        <f t="shared" si="4"/>
        <v>2540</v>
      </c>
      <c r="E23" s="448">
        <f t="shared" si="4"/>
        <v>0</v>
      </c>
      <c r="F23" s="448">
        <f t="shared" si="4"/>
        <v>0</v>
      </c>
      <c r="G23" s="448">
        <f t="shared" si="4"/>
        <v>0</v>
      </c>
      <c r="H23" s="448">
        <f t="shared" si="4"/>
        <v>1144</v>
      </c>
      <c r="I23" s="448">
        <f t="shared" si="4"/>
        <v>1396</v>
      </c>
      <c r="J23" s="448">
        <f t="shared" si="4"/>
        <v>2540</v>
      </c>
      <c r="K23" s="27" t="s">
        <v>162</v>
      </c>
    </row>
    <row r="24" spans="1:11" ht="17.25" customHeight="1" x14ac:dyDescent="0.3">
      <c r="A24" s="448" t="s">
        <v>12</v>
      </c>
      <c r="B24" s="448"/>
      <c r="C24" s="448"/>
      <c r="D24" s="448"/>
      <c r="E24" s="448"/>
      <c r="F24" s="448"/>
      <c r="G24" s="448"/>
      <c r="H24" s="448"/>
      <c r="I24" s="448"/>
      <c r="J24" s="448"/>
      <c r="K24" s="27" t="s">
        <v>171</v>
      </c>
    </row>
    <row r="25" spans="1:11" ht="18.75" customHeight="1" x14ac:dyDescent="0.3">
      <c r="A25" s="448" t="s">
        <v>19</v>
      </c>
      <c r="B25" s="448">
        <v>115</v>
      </c>
      <c r="C25" s="448">
        <v>37</v>
      </c>
      <c r="D25" s="448">
        <v>152</v>
      </c>
      <c r="E25" s="448">
        <v>0</v>
      </c>
      <c r="F25" s="448">
        <v>0</v>
      </c>
      <c r="G25" s="448">
        <v>0</v>
      </c>
      <c r="H25" s="448">
        <f>E25+B25</f>
        <v>115</v>
      </c>
      <c r="I25" s="448">
        <f t="shared" ref="I25:J25" si="5">F25+C25</f>
        <v>37</v>
      </c>
      <c r="J25" s="448">
        <f t="shared" si="5"/>
        <v>152</v>
      </c>
      <c r="K25" s="27" t="s">
        <v>147</v>
      </c>
    </row>
    <row r="26" spans="1:11" ht="18.75" customHeight="1" x14ac:dyDescent="0.3">
      <c r="A26" s="448" t="s">
        <v>23</v>
      </c>
      <c r="B26" s="448">
        <v>45</v>
      </c>
      <c r="C26" s="448">
        <v>12</v>
      </c>
      <c r="D26" s="448">
        <v>57</v>
      </c>
      <c r="E26" s="448">
        <v>0</v>
      </c>
      <c r="F26" s="448">
        <v>0</v>
      </c>
      <c r="G26" s="448">
        <v>0</v>
      </c>
      <c r="H26" s="448">
        <f t="shared" ref="H26:H32" si="6">E26+B26</f>
        <v>45</v>
      </c>
      <c r="I26" s="448">
        <f t="shared" ref="I26:I32" si="7">F26+C26</f>
        <v>12</v>
      </c>
      <c r="J26" s="448">
        <f t="shared" ref="J26:J32" si="8">G26+D26</f>
        <v>57</v>
      </c>
      <c r="K26" s="27" t="s">
        <v>152</v>
      </c>
    </row>
    <row r="27" spans="1:11" ht="18.75" customHeight="1" x14ac:dyDescent="0.3">
      <c r="A27" s="448" t="s">
        <v>477</v>
      </c>
      <c r="B27" s="448">
        <v>32</v>
      </c>
      <c r="C27" s="448">
        <v>3</v>
      </c>
      <c r="D27" s="448">
        <v>35</v>
      </c>
      <c r="E27" s="448">
        <v>0</v>
      </c>
      <c r="F27" s="448">
        <v>0</v>
      </c>
      <c r="G27" s="448">
        <v>0</v>
      </c>
      <c r="H27" s="448">
        <f t="shared" si="6"/>
        <v>32</v>
      </c>
      <c r="I27" s="448">
        <f t="shared" si="7"/>
        <v>3</v>
      </c>
      <c r="J27" s="448">
        <f t="shared" si="8"/>
        <v>35</v>
      </c>
      <c r="K27" s="27" t="s">
        <v>150</v>
      </c>
    </row>
    <row r="28" spans="1:11" ht="18.75" customHeight="1" x14ac:dyDescent="0.3">
      <c r="A28" s="448" t="s">
        <v>24</v>
      </c>
      <c r="B28" s="448">
        <v>216</v>
      </c>
      <c r="C28" s="448">
        <v>116</v>
      </c>
      <c r="D28" s="448">
        <v>332</v>
      </c>
      <c r="E28" s="448">
        <v>0</v>
      </c>
      <c r="F28" s="448">
        <v>0</v>
      </c>
      <c r="G28" s="448">
        <v>0</v>
      </c>
      <c r="H28" s="448">
        <f t="shared" si="6"/>
        <v>216</v>
      </c>
      <c r="I28" s="448">
        <f t="shared" si="7"/>
        <v>116</v>
      </c>
      <c r="J28" s="448">
        <f t="shared" si="8"/>
        <v>332</v>
      </c>
      <c r="K28" s="27" t="s">
        <v>167</v>
      </c>
    </row>
    <row r="29" spans="1:11" ht="18.75" customHeight="1" x14ac:dyDescent="0.3">
      <c r="A29" s="448" t="s">
        <v>2</v>
      </c>
      <c r="B29" s="448">
        <v>304</v>
      </c>
      <c r="C29" s="448">
        <v>352</v>
      </c>
      <c r="D29" s="448">
        <v>656</v>
      </c>
      <c r="E29" s="448">
        <v>0</v>
      </c>
      <c r="F29" s="448">
        <v>0</v>
      </c>
      <c r="G29" s="448">
        <v>0</v>
      </c>
      <c r="H29" s="448">
        <f t="shared" si="6"/>
        <v>304</v>
      </c>
      <c r="I29" s="448">
        <f t="shared" si="7"/>
        <v>352</v>
      </c>
      <c r="J29" s="448">
        <f t="shared" si="8"/>
        <v>656</v>
      </c>
      <c r="K29" s="27" t="s">
        <v>193</v>
      </c>
    </row>
    <row r="30" spans="1:11" ht="15" customHeight="1" x14ac:dyDescent="0.3">
      <c r="A30" s="448" t="s">
        <v>28</v>
      </c>
      <c r="B30" s="448">
        <v>621</v>
      </c>
      <c r="C30" s="448">
        <v>120</v>
      </c>
      <c r="D30" s="448">
        <v>741</v>
      </c>
      <c r="E30" s="448">
        <v>0</v>
      </c>
      <c r="F30" s="448">
        <v>0</v>
      </c>
      <c r="G30" s="448">
        <v>0</v>
      </c>
      <c r="H30" s="448">
        <f t="shared" si="6"/>
        <v>621</v>
      </c>
      <c r="I30" s="448">
        <f t="shared" si="7"/>
        <v>120</v>
      </c>
      <c r="J30" s="448">
        <f t="shared" si="8"/>
        <v>741</v>
      </c>
      <c r="K30" s="27" t="s">
        <v>158</v>
      </c>
    </row>
    <row r="31" spans="1:11" ht="15.75" customHeight="1" thickBot="1" x14ac:dyDescent="0.3">
      <c r="A31" s="72" t="s">
        <v>13</v>
      </c>
      <c r="B31" s="31">
        <f>SUM(B25:B30)</f>
        <v>1333</v>
      </c>
      <c r="C31" s="242">
        <f t="shared" ref="C31:D31" si="9">SUM(C25:C30)</f>
        <v>640</v>
      </c>
      <c r="D31" s="242">
        <f t="shared" si="9"/>
        <v>1973</v>
      </c>
      <c r="E31" s="242">
        <v>0</v>
      </c>
      <c r="F31" s="242">
        <v>0</v>
      </c>
      <c r="G31" s="242">
        <v>0</v>
      </c>
      <c r="H31" s="242">
        <f t="shared" si="6"/>
        <v>1333</v>
      </c>
      <c r="I31" s="242">
        <f t="shared" si="7"/>
        <v>640</v>
      </c>
      <c r="J31" s="242">
        <f t="shared" si="8"/>
        <v>1973</v>
      </c>
      <c r="K31" s="501" t="s">
        <v>172</v>
      </c>
    </row>
    <row r="32" spans="1:11" ht="17.25" customHeight="1" thickBot="1" x14ac:dyDescent="0.3">
      <c r="A32" s="25" t="s">
        <v>78</v>
      </c>
      <c r="B32" s="40">
        <f>SUM(B23,B31)</f>
        <v>2477</v>
      </c>
      <c r="C32" s="40">
        <f t="shared" ref="C32:D32" si="10">SUM(C23,C31)</f>
        <v>2036</v>
      </c>
      <c r="D32" s="40">
        <f t="shared" si="10"/>
        <v>4513</v>
      </c>
      <c r="E32" s="40">
        <v>0</v>
      </c>
      <c r="F32" s="40">
        <v>0</v>
      </c>
      <c r="G32" s="40">
        <v>0</v>
      </c>
      <c r="H32" s="40">
        <f t="shared" si="6"/>
        <v>2477</v>
      </c>
      <c r="I32" s="40">
        <f t="shared" si="7"/>
        <v>2036</v>
      </c>
      <c r="J32" s="40">
        <f t="shared" si="8"/>
        <v>4513</v>
      </c>
      <c r="K32" s="446" t="s">
        <v>526</v>
      </c>
    </row>
    <row r="33" spans="5:5" ht="13.8" thickTop="1" x14ac:dyDescent="0.25"/>
    <row r="34" spans="5:5" x14ac:dyDescent="0.25">
      <c r="E34" s="177" t="s">
        <v>270</v>
      </c>
    </row>
    <row r="51" spans="1:11" x14ac:dyDescent="0.25">
      <c r="A51" s="760"/>
      <c r="B51" s="760"/>
      <c r="C51" s="760"/>
      <c r="D51" s="760"/>
      <c r="E51" s="760"/>
      <c r="F51" s="760"/>
      <c r="G51" s="760"/>
      <c r="H51" s="760"/>
      <c r="I51" s="760"/>
      <c r="J51" s="760"/>
      <c r="K51" s="760"/>
    </row>
  </sheetData>
  <mergeCells count="12">
    <mergeCell ref="B8:J8"/>
    <mergeCell ref="A51:K51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00B050"/>
  </sheetPr>
  <dimension ref="A1:K58"/>
  <sheetViews>
    <sheetView rightToLeft="1" view="pageBreakPreview" zoomScale="80" zoomScaleNormal="60" zoomScaleSheetLayoutView="80" workbookViewId="0">
      <selection activeCell="M10" sqref="M10"/>
    </sheetView>
  </sheetViews>
  <sheetFormatPr defaultRowHeight="13.2" x14ac:dyDescent="0.25"/>
  <cols>
    <col min="1" max="1" width="30.6640625" style="1" customWidth="1"/>
    <col min="2" max="2" width="10.33203125" style="1" customWidth="1"/>
    <col min="3" max="3" width="10.109375" style="1" customWidth="1"/>
    <col min="4" max="4" width="10.44140625" style="1" customWidth="1"/>
    <col min="5" max="5" width="10" style="1" customWidth="1"/>
    <col min="6" max="6" width="9.6640625" style="1" customWidth="1"/>
    <col min="7" max="7" width="9.33203125" style="1" customWidth="1"/>
    <col min="8" max="8" width="10" style="1" customWidth="1"/>
    <col min="9" max="9" width="10.33203125" style="1" customWidth="1"/>
    <col min="10" max="10" width="9.5546875" style="1" customWidth="1"/>
    <col min="11" max="11" width="42.109375" style="1" customWidth="1"/>
    <col min="12" max="215" width="9.109375" style="1"/>
    <col min="216" max="216" width="25.33203125" style="1" customWidth="1"/>
    <col min="217" max="219" width="10.33203125" style="1" customWidth="1"/>
    <col min="220" max="220" width="9.88671875" style="1" customWidth="1"/>
    <col min="221" max="228" width="10.33203125" style="1" customWidth="1"/>
    <col min="229" max="471" width="9.109375" style="1"/>
    <col min="472" max="472" width="25.33203125" style="1" customWidth="1"/>
    <col min="473" max="475" width="10.33203125" style="1" customWidth="1"/>
    <col min="476" max="476" width="9.88671875" style="1" customWidth="1"/>
    <col min="477" max="484" width="10.33203125" style="1" customWidth="1"/>
    <col min="485" max="727" width="9.109375" style="1"/>
    <col min="728" max="728" width="25.33203125" style="1" customWidth="1"/>
    <col min="729" max="731" width="10.33203125" style="1" customWidth="1"/>
    <col min="732" max="732" width="9.88671875" style="1" customWidth="1"/>
    <col min="733" max="740" width="10.33203125" style="1" customWidth="1"/>
    <col min="741" max="983" width="9.109375" style="1"/>
    <col min="984" max="984" width="25.33203125" style="1" customWidth="1"/>
    <col min="985" max="987" width="10.33203125" style="1" customWidth="1"/>
    <col min="988" max="988" width="9.88671875" style="1" customWidth="1"/>
    <col min="989" max="996" width="10.33203125" style="1" customWidth="1"/>
    <col min="997" max="1239" width="9.109375" style="1"/>
    <col min="1240" max="1240" width="25.33203125" style="1" customWidth="1"/>
    <col min="1241" max="1243" width="10.33203125" style="1" customWidth="1"/>
    <col min="1244" max="1244" width="9.88671875" style="1" customWidth="1"/>
    <col min="1245" max="1252" width="10.33203125" style="1" customWidth="1"/>
    <col min="1253" max="1495" width="9.109375" style="1"/>
    <col min="1496" max="1496" width="25.33203125" style="1" customWidth="1"/>
    <col min="1497" max="1499" width="10.33203125" style="1" customWidth="1"/>
    <col min="1500" max="1500" width="9.88671875" style="1" customWidth="1"/>
    <col min="1501" max="1508" width="10.33203125" style="1" customWidth="1"/>
    <col min="1509" max="1751" width="9.109375" style="1"/>
    <col min="1752" max="1752" width="25.33203125" style="1" customWidth="1"/>
    <col min="1753" max="1755" width="10.33203125" style="1" customWidth="1"/>
    <col min="1756" max="1756" width="9.88671875" style="1" customWidth="1"/>
    <col min="1757" max="1764" width="10.33203125" style="1" customWidth="1"/>
    <col min="1765" max="2007" width="9.109375" style="1"/>
    <col min="2008" max="2008" width="25.33203125" style="1" customWidth="1"/>
    <col min="2009" max="2011" width="10.33203125" style="1" customWidth="1"/>
    <col min="2012" max="2012" width="9.88671875" style="1" customWidth="1"/>
    <col min="2013" max="2020" width="10.33203125" style="1" customWidth="1"/>
    <col min="2021" max="2263" width="9.109375" style="1"/>
    <col min="2264" max="2264" width="25.33203125" style="1" customWidth="1"/>
    <col min="2265" max="2267" width="10.33203125" style="1" customWidth="1"/>
    <col min="2268" max="2268" width="9.88671875" style="1" customWidth="1"/>
    <col min="2269" max="2276" width="10.33203125" style="1" customWidth="1"/>
    <col min="2277" max="2519" width="9.109375" style="1"/>
    <col min="2520" max="2520" width="25.33203125" style="1" customWidth="1"/>
    <col min="2521" max="2523" width="10.33203125" style="1" customWidth="1"/>
    <col min="2524" max="2524" width="9.88671875" style="1" customWidth="1"/>
    <col min="2525" max="2532" width="10.33203125" style="1" customWidth="1"/>
    <col min="2533" max="2775" width="9.109375" style="1"/>
    <col min="2776" max="2776" width="25.33203125" style="1" customWidth="1"/>
    <col min="2777" max="2779" width="10.33203125" style="1" customWidth="1"/>
    <col min="2780" max="2780" width="9.88671875" style="1" customWidth="1"/>
    <col min="2781" max="2788" width="10.33203125" style="1" customWidth="1"/>
    <col min="2789" max="3031" width="9.109375" style="1"/>
    <col min="3032" max="3032" width="25.33203125" style="1" customWidth="1"/>
    <col min="3033" max="3035" width="10.33203125" style="1" customWidth="1"/>
    <col min="3036" max="3036" width="9.88671875" style="1" customWidth="1"/>
    <col min="3037" max="3044" width="10.33203125" style="1" customWidth="1"/>
    <col min="3045" max="3287" width="9.109375" style="1"/>
    <col min="3288" max="3288" width="25.33203125" style="1" customWidth="1"/>
    <col min="3289" max="3291" width="10.33203125" style="1" customWidth="1"/>
    <col min="3292" max="3292" width="9.88671875" style="1" customWidth="1"/>
    <col min="3293" max="3300" width="10.33203125" style="1" customWidth="1"/>
    <col min="3301" max="3543" width="9.109375" style="1"/>
    <col min="3544" max="3544" width="25.33203125" style="1" customWidth="1"/>
    <col min="3545" max="3547" width="10.33203125" style="1" customWidth="1"/>
    <col min="3548" max="3548" width="9.88671875" style="1" customWidth="1"/>
    <col min="3549" max="3556" width="10.33203125" style="1" customWidth="1"/>
    <col min="3557" max="3799" width="9.109375" style="1"/>
    <col min="3800" max="3800" width="25.33203125" style="1" customWidth="1"/>
    <col min="3801" max="3803" width="10.33203125" style="1" customWidth="1"/>
    <col min="3804" max="3804" width="9.88671875" style="1" customWidth="1"/>
    <col min="3805" max="3812" width="10.33203125" style="1" customWidth="1"/>
    <col min="3813" max="4055" width="9.109375" style="1"/>
    <col min="4056" max="4056" width="25.33203125" style="1" customWidth="1"/>
    <col min="4057" max="4059" width="10.33203125" style="1" customWidth="1"/>
    <col min="4060" max="4060" width="9.88671875" style="1" customWidth="1"/>
    <col min="4061" max="4068" width="10.33203125" style="1" customWidth="1"/>
    <col min="4069" max="4311" width="9.109375" style="1"/>
    <col min="4312" max="4312" width="25.33203125" style="1" customWidth="1"/>
    <col min="4313" max="4315" width="10.33203125" style="1" customWidth="1"/>
    <col min="4316" max="4316" width="9.88671875" style="1" customWidth="1"/>
    <col min="4317" max="4324" width="10.33203125" style="1" customWidth="1"/>
    <col min="4325" max="4567" width="9.109375" style="1"/>
    <col min="4568" max="4568" width="25.33203125" style="1" customWidth="1"/>
    <col min="4569" max="4571" width="10.33203125" style="1" customWidth="1"/>
    <col min="4572" max="4572" width="9.88671875" style="1" customWidth="1"/>
    <col min="4573" max="4580" width="10.33203125" style="1" customWidth="1"/>
    <col min="4581" max="4823" width="9.109375" style="1"/>
    <col min="4824" max="4824" width="25.33203125" style="1" customWidth="1"/>
    <col min="4825" max="4827" width="10.33203125" style="1" customWidth="1"/>
    <col min="4828" max="4828" width="9.88671875" style="1" customWidth="1"/>
    <col min="4829" max="4836" width="10.33203125" style="1" customWidth="1"/>
    <col min="4837" max="5079" width="9.109375" style="1"/>
    <col min="5080" max="5080" width="25.33203125" style="1" customWidth="1"/>
    <col min="5081" max="5083" width="10.33203125" style="1" customWidth="1"/>
    <col min="5084" max="5084" width="9.88671875" style="1" customWidth="1"/>
    <col min="5085" max="5092" width="10.33203125" style="1" customWidth="1"/>
    <col min="5093" max="5335" width="9.109375" style="1"/>
    <col min="5336" max="5336" width="25.33203125" style="1" customWidth="1"/>
    <col min="5337" max="5339" width="10.33203125" style="1" customWidth="1"/>
    <col min="5340" max="5340" width="9.88671875" style="1" customWidth="1"/>
    <col min="5341" max="5348" width="10.33203125" style="1" customWidth="1"/>
    <col min="5349" max="5591" width="9.109375" style="1"/>
    <col min="5592" max="5592" width="25.33203125" style="1" customWidth="1"/>
    <col min="5593" max="5595" width="10.33203125" style="1" customWidth="1"/>
    <col min="5596" max="5596" width="9.88671875" style="1" customWidth="1"/>
    <col min="5597" max="5604" width="10.33203125" style="1" customWidth="1"/>
    <col min="5605" max="5847" width="9.109375" style="1"/>
    <col min="5848" max="5848" width="25.33203125" style="1" customWidth="1"/>
    <col min="5849" max="5851" width="10.33203125" style="1" customWidth="1"/>
    <col min="5852" max="5852" width="9.88671875" style="1" customWidth="1"/>
    <col min="5853" max="5860" width="10.33203125" style="1" customWidth="1"/>
    <col min="5861" max="6103" width="9.109375" style="1"/>
    <col min="6104" max="6104" width="25.33203125" style="1" customWidth="1"/>
    <col min="6105" max="6107" width="10.33203125" style="1" customWidth="1"/>
    <col min="6108" max="6108" width="9.88671875" style="1" customWidth="1"/>
    <col min="6109" max="6116" width="10.33203125" style="1" customWidth="1"/>
    <col min="6117" max="6359" width="9.109375" style="1"/>
    <col min="6360" max="6360" width="25.33203125" style="1" customWidth="1"/>
    <col min="6361" max="6363" width="10.33203125" style="1" customWidth="1"/>
    <col min="6364" max="6364" width="9.88671875" style="1" customWidth="1"/>
    <col min="6365" max="6372" width="10.33203125" style="1" customWidth="1"/>
    <col min="6373" max="6615" width="9.109375" style="1"/>
    <col min="6616" max="6616" width="25.33203125" style="1" customWidth="1"/>
    <col min="6617" max="6619" width="10.33203125" style="1" customWidth="1"/>
    <col min="6620" max="6620" width="9.88671875" style="1" customWidth="1"/>
    <col min="6621" max="6628" width="10.33203125" style="1" customWidth="1"/>
    <col min="6629" max="6871" width="9.109375" style="1"/>
    <col min="6872" max="6872" width="25.33203125" style="1" customWidth="1"/>
    <col min="6873" max="6875" width="10.33203125" style="1" customWidth="1"/>
    <col min="6876" max="6876" width="9.88671875" style="1" customWidth="1"/>
    <col min="6877" max="6884" width="10.33203125" style="1" customWidth="1"/>
    <col min="6885" max="7127" width="9.109375" style="1"/>
    <col min="7128" max="7128" width="25.33203125" style="1" customWidth="1"/>
    <col min="7129" max="7131" width="10.33203125" style="1" customWidth="1"/>
    <col min="7132" max="7132" width="9.88671875" style="1" customWidth="1"/>
    <col min="7133" max="7140" width="10.33203125" style="1" customWidth="1"/>
    <col min="7141" max="7383" width="9.109375" style="1"/>
    <col min="7384" max="7384" width="25.33203125" style="1" customWidth="1"/>
    <col min="7385" max="7387" width="10.33203125" style="1" customWidth="1"/>
    <col min="7388" max="7388" width="9.88671875" style="1" customWidth="1"/>
    <col min="7389" max="7396" width="10.33203125" style="1" customWidth="1"/>
    <col min="7397" max="7639" width="9.109375" style="1"/>
    <col min="7640" max="7640" width="25.33203125" style="1" customWidth="1"/>
    <col min="7641" max="7643" width="10.33203125" style="1" customWidth="1"/>
    <col min="7644" max="7644" width="9.88671875" style="1" customWidth="1"/>
    <col min="7645" max="7652" width="10.33203125" style="1" customWidth="1"/>
    <col min="7653" max="7895" width="9.109375" style="1"/>
    <col min="7896" max="7896" width="25.33203125" style="1" customWidth="1"/>
    <col min="7897" max="7899" width="10.33203125" style="1" customWidth="1"/>
    <col min="7900" max="7900" width="9.88671875" style="1" customWidth="1"/>
    <col min="7901" max="7908" width="10.33203125" style="1" customWidth="1"/>
    <col min="7909" max="8151" width="9.109375" style="1"/>
    <col min="8152" max="8152" width="25.33203125" style="1" customWidth="1"/>
    <col min="8153" max="8155" width="10.33203125" style="1" customWidth="1"/>
    <col min="8156" max="8156" width="9.88671875" style="1" customWidth="1"/>
    <col min="8157" max="8164" width="10.33203125" style="1" customWidth="1"/>
    <col min="8165" max="8407" width="9.109375" style="1"/>
    <col min="8408" max="8408" width="25.33203125" style="1" customWidth="1"/>
    <col min="8409" max="8411" width="10.33203125" style="1" customWidth="1"/>
    <col min="8412" max="8412" width="9.88671875" style="1" customWidth="1"/>
    <col min="8413" max="8420" width="10.33203125" style="1" customWidth="1"/>
    <col min="8421" max="8663" width="9.109375" style="1"/>
    <col min="8664" max="8664" width="25.33203125" style="1" customWidth="1"/>
    <col min="8665" max="8667" width="10.33203125" style="1" customWidth="1"/>
    <col min="8668" max="8668" width="9.88671875" style="1" customWidth="1"/>
    <col min="8669" max="8676" width="10.33203125" style="1" customWidth="1"/>
    <col min="8677" max="8919" width="9.109375" style="1"/>
    <col min="8920" max="8920" width="25.33203125" style="1" customWidth="1"/>
    <col min="8921" max="8923" width="10.33203125" style="1" customWidth="1"/>
    <col min="8924" max="8924" width="9.88671875" style="1" customWidth="1"/>
    <col min="8925" max="8932" width="10.33203125" style="1" customWidth="1"/>
    <col min="8933" max="9175" width="9.109375" style="1"/>
    <col min="9176" max="9176" width="25.33203125" style="1" customWidth="1"/>
    <col min="9177" max="9179" width="10.33203125" style="1" customWidth="1"/>
    <col min="9180" max="9180" width="9.88671875" style="1" customWidth="1"/>
    <col min="9181" max="9188" width="10.33203125" style="1" customWidth="1"/>
    <col min="9189" max="9431" width="9.109375" style="1"/>
    <col min="9432" max="9432" width="25.33203125" style="1" customWidth="1"/>
    <col min="9433" max="9435" width="10.33203125" style="1" customWidth="1"/>
    <col min="9436" max="9436" width="9.88671875" style="1" customWidth="1"/>
    <col min="9437" max="9444" width="10.33203125" style="1" customWidth="1"/>
    <col min="9445" max="9687" width="9.109375" style="1"/>
    <col min="9688" max="9688" width="25.33203125" style="1" customWidth="1"/>
    <col min="9689" max="9691" width="10.33203125" style="1" customWidth="1"/>
    <col min="9692" max="9692" width="9.88671875" style="1" customWidth="1"/>
    <col min="9693" max="9700" width="10.33203125" style="1" customWidth="1"/>
    <col min="9701" max="9943" width="9.109375" style="1"/>
    <col min="9944" max="9944" width="25.33203125" style="1" customWidth="1"/>
    <col min="9945" max="9947" width="10.33203125" style="1" customWidth="1"/>
    <col min="9948" max="9948" width="9.88671875" style="1" customWidth="1"/>
    <col min="9949" max="9956" width="10.33203125" style="1" customWidth="1"/>
    <col min="9957" max="10199" width="9.109375" style="1"/>
    <col min="10200" max="10200" width="25.33203125" style="1" customWidth="1"/>
    <col min="10201" max="10203" width="10.33203125" style="1" customWidth="1"/>
    <col min="10204" max="10204" width="9.88671875" style="1" customWidth="1"/>
    <col min="10205" max="10212" width="10.33203125" style="1" customWidth="1"/>
    <col min="10213" max="10455" width="9.109375" style="1"/>
    <col min="10456" max="10456" width="25.33203125" style="1" customWidth="1"/>
    <col min="10457" max="10459" width="10.33203125" style="1" customWidth="1"/>
    <col min="10460" max="10460" width="9.88671875" style="1" customWidth="1"/>
    <col min="10461" max="10468" width="10.33203125" style="1" customWidth="1"/>
    <col min="10469" max="10711" width="9.109375" style="1"/>
    <col min="10712" max="10712" width="25.33203125" style="1" customWidth="1"/>
    <col min="10713" max="10715" width="10.33203125" style="1" customWidth="1"/>
    <col min="10716" max="10716" width="9.88671875" style="1" customWidth="1"/>
    <col min="10717" max="10724" width="10.33203125" style="1" customWidth="1"/>
    <col min="10725" max="10967" width="9.109375" style="1"/>
    <col min="10968" max="10968" width="25.33203125" style="1" customWidth="1"/>
    <col min="10969" max="10971" width="10.33203125" style="1" customWidth="1"/>
    <col min="10972" max="10972" width="9.88671875" style="1" customWidth="1"/>
    <col min="10973" max="10980" width="10.33203125" style="1" customWidth="1"/>
    <col min="10981" max="11223" width="9.109375" style="1"/>
    <col min="11224" max="11224" width="25.33203125" style="1" customWidth="1"/>
    <col min="11225" max="11227" width="10.33203125" style="1" customWidth="1"/>
    <col min="11228" max="11228" width="9.88671875" style="1" customWidth="1"/>
    <col min="11229" max="11236" width="10.33203125" style="1" customWidth="1"/>
    <col min="11237" max="11479" width="9.109375" style="1"/>
    <col min="11480" max="11480" width="25.33203125" style="1" customWidth="1"/>
    <col min="11481" max="11483" width="10.33203125" style="1" customWidth="1"/>
    <col min="11484" max="11484" width="9.88671875" style="1" customWidth="1"/>
    <col min="11485" max="11492" width="10.33203125" style="1" customWidth="1"/>
    <col min="11493" max="11735" width="9.109375" style="1"/>
    <col min="11736" max="11736" width="25.33203125" style="1" customWidth="1"/>
    <col min="11737" max="11739" width="10.33203125" style="1" customWidth="1"/>
    <col min="11740" max="11740" width="9.88671875" style="1" customWidth="1"/>
    <col min="11741" max="11748" width="10.33203125" style="1" customWidth="1"/>
    <col min="11749" max="11991" width="9.109375" style="1"/>
    <col min="11992" max="11992" width="25.33203125" style="1" customWidth="1"/>
    <col min="11993" max="11995" width="10.33203125" style="1" customWidth="1"/>
    <col min="11996" max="11996" width="9.88671875" style="1" customWidth="1"/>
    <col min="11997" max="12004" width="10.33203125" style="1" customWidth="1"/>
    <col min="12005" max="12247" width="9.109375" style="1"/>
    <col min="12248" max="12248" width="25.33203125" style="1" customWidth="1"/>
    <col min="12249" max="12251" width="10.33203125" style="1" customWidth="1"/>
    <col min="12252" max="12252" width="9.88671875" style="1" customWidth="1"/>
    <col min="12253" max="12260" width="10.33203125" style="1" customWidth="1"/>
    <col min="12261" max="12503" width="9.109375" style="1"/>
    <col min="12504" max="12504" width="25.33203125" style="1" customWidth="1"/>
    <col min="12505" max="12507" width="10.33203125" style="1" customWidth="1"/>
    <col min="12508" max="12508" width="9.88671875" style="1" customWidth="1"/>
    <col min="12509" max="12516" width="10.33203125" style="1" customWidth="1"/>
    <col min="12517" max="12759" width="9.109375" style="1"/>
    <col min="12760" max="12760" width="25.33203125" style="1" customWidth="1"/>
    <col min="12761" max="12763" width="10.33203125" style="1" customWidth="1"/>
    <col min="12764" max="12764" width="9.88671875" style="1" customWidth="1"/>
    <col min="12765" max="12772" width="10.33203125" style="1" customWidth="1"/>
    <col min="12773" max="13015" width="9.109375" style="1"/>
    <col min="13016" max="13016" width="25.33203125" style="1" customWidth="1"/>
    <col min="13017" max="13019" width="10.33203125" style="1" customWidth="1"/>
    <col min="13020" max="13020" width="9.88671875" style="1" customWidth="1"/>
    <col min="13021" max="13028" width="10.33203125" style="1" customWidth="1"/>
    <col min="13029" max="13271" width="9.109375" style="1"/>
    <col min="13272" max="13272" width="25.33203125" style="1" customWidth="1"/>
    <col min="13273" max="13275" width="10.33203125" style="1" customWidth="1"/>
    <col min="13276" max="13276" width="9.88671875" style="1" customWidth="1"/>
    <col min="13277" max="13284" width="10.33203125" style="1" customWidth="1"/>
    <col min="13285" max="13527" width="9.109375" style="1"/>
    <col min="13528" max="13528" width="25.33203125" style="1" customWidth="1"/>
    <col min="13529" max="13531" width="10.33203125" style="1" customWidth="1"/>
    <col min="13532" max="13532" width="9.88671875" style="1" customWidth="1"/>
    <col min="13533" max="13540" width="10.33203125" style="1" customWidth="1"/>
    <col min="13541" max="13783" width="9.109375" style="1"/>
    <col min="13784" max="13784" width="25.33203125" style="1" customWidth="1"/>
    <col min="13785" max="13787" width="10.33203125" style="1" customWidth="1"/>
    <col min="13788" max="13788" width="9.88671875" style="1" customWidth="1"/>
    <col min="13789" max="13796" width="10.33203125" style="1" customWidth="1"/>
    <col min="13797" max="14039" width="9.109375" style="1"/>
    <col min="14040" max="14040" width="25.33203125" style="1" customWidth="1"/>
    <col min="14041" max="14043" width="10.33203125" style="1" customWidth="1"/>
    <col min="14044" max="14044" width="9.88671875" style="1" customWidth="1"/>
    <col min="14045" max="14052" width="10.33203125" style="1" customWidth="1"/>
    <col min="14053" max="14295" width="9.109375" style="1"/>
    <col min="14296" max="14296" width="25.33203125" style="1" customWidth="1"/>
    <col min="14297" max="14299" width="10.33203125" style="1" customWidth="1"/>
    <col min="14300" max="14300" width="9.88671875" style="1" customWidth="1"/>
    <col min="14301" max="14308" width="10.33203125" style="1" customWidth="1"/>
    <col min="14309" max="14551" width="9.109375" style="1"/>
    <col min="14552" max="14552" width="25.33203125" style="1" customWidth="1"/>
    <col min="14553" max="14555" width="10.33203125" style="1" customWidth="1"/>
    <col min="14556" max="14556" width="9.88671875" style="1" customWidth="1"/>
    <col min="14557" max="14564" width="10.33203125" style="1" customWidth="1"/>
    <col min="14565" max="14807" width="9.109375" style="1"/>
    <col min="14808" max="14808" width="25.33203125" style="1" customWidth="1"/>
    <col min="14809" max="14811" width="10.33203125" style="1" customWidth="1"/>
    <col min="14812" max="14812" width="9.88671875" style="1" customWidth="1"/>
    <col min="14813" max="14820" width="10.33203125" style="1" customWidth="1"/>
    <col min="14821" max="15063" width="9.109375" style="1"/>
    <col min="15064" max="15064" width="25.33203125" style="1" customWidth="1"/>
    <col min="15065" max="15067" width="10.33203125" style="1" customWidth="1"/>
    <col min="15068" max="15068" width="9.88671875" style="1" customWidth="1"/>
    <col min="15069" max="15076" width="10.33203125" style="1" customWidth="1"/>
    <col min="15077" max="15319" width="9.109375" style="1"/>
    <col min="15320" max="15320" width="25.33203125" style="1" customWidth="1"/>
    <col min="15321" max="15323" width="10.33203125" style="1" customWidth="1"/>
    <col min="15324" max="15324" width="9.88671875" style="1" customWidth="1"/>
    <col min="15325" max="15332" width="10.33203125" style="1" customWidth="1"/>
    <col min="15333" max="15575" width="9.109375" style="1"/>
    <col min="15576" max="15576" width="25.33203125" style="1" customWidth="1"/>
    <col min="15577" max="15579" width="10.33203125" style="1" customWidth="1"/>
    <col min="15580" max="15580" width="9.88671875" style="1" customWidth="1"/>
    <col min="15581" max="15588" width="10.33203125" style="1" customWidth="1"/>
    <col min="15589" max="15831" width="9.109375" style="1"/>
    <col min="15832" max="15832" width="25.33203125" style="1" customWidth="1"/>
    <col min="15833" max="15835" width="10.33203125" style="1" customWidth="1"/>
    <col min="15836" max="15836" width="9.88671875" style="1" customWidth="1"/>
    <col min="15837" max="15844" width="10.33203125" style="1" customWidth="1"/>
    <col min="15845" max="16087" width="9.109375" style="1"/>
    <col min="16088" max="16088" width="25.33203125" style="1" customWidth="1"/>
    <col min="16089" max="16091" width="10.33203125" style="1" customWidth="1"/>
    <col min="16092" max="16092" width="9.88671875" style="1" customWidth="1"/>
    <col min="16093" max="16100" width="10.33203125" style="1" customWidth="1"/>
    <col min="16101" max="16384" width="9.109375" style="1"/>
  </cols>
  <sheetData>
    <row r="1" spans="1:11" s="2" customFormat="1" ht="22.5" customHeight="1" x14ac:dyDescent="0.65">
      <c r="A1" s="702" t="s">
        <v>818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2" customFormat="1" ht="39" customHeight="1" x14ac:dyDescent="0.65">
      <c r="A2" s="748" t="s">
        <v>819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s="84" customFormat="1" ht="20.25" customHeight="1" thickBot="1" x14ac:dyDescent="0.8">
      <c r="A3" s="14" t="s">
        <v>675</v>
      </c>
      <c r="B3" s="339"/>
      <c r="C3" s="339"/>
      <c r="D3" s="339"/>
      <c r="E3" s="339"/>
      <c r="F3" s="339"/>
      <c r="G3" s="339"/>
      <c r="H3" s="339"/>
      <c r="I3" s="339"/>
      <c r="J3" s="339"/>
      <c r="K3" s="48" t="s">
        <v>676</v>
      </c>
    </row>
    <row r="4" spans="1:11" s="3" customFormat="1" ht="20.100000000000001" customHeight="1" thickTop="1" x14ac:dyDescent="0.25">
      <c r="A4" s="763" t="s">
        <v>14</v>
      </c>
      <c r="B4" s="763" t="s">
        <v>6</v>
      </c>
      <c r="C4" s="763"/>
      <c r="D4" s="763"/>
      <c r="E4" s="763" t="s">
        <v>7</v>
      </c>
      <c r="F4" s="763"/>
      <c r="G4" s="763"/>
      <c r="H4" s="763" t="s">
        <v>236</v>
      </c>
      <c r="I4" s="763"/>
      <c r="J4" s="763"/>
      <c r="K4" s="766" t="s">
        <v>308</v>
      </c>
    </row>
    <row r="5" spans="1:11" s="3" customFormat="1" ht="16.5" customHeight="1" x14ac:dyDescent="0.25">
      <c r="A5" s="764"/>
      <c r="B5" s="764" t="s">
        <v>448</v>
      </c>
      <c r="C5" s="764"/>
      <c r="D5" s="764"/>
      <c r="E5" s="764" t="s">
        <v>128</v>
      </c>
      <c r="F5" s="764"/>
      <c r="G5" s="764"/>
      <c r="H5" s="764" t="s">
        <v>129</v>
      </c>
      <c r="I5" s="764"/>
      <c r="J5" s="764"/>
      <c r="K5" s="767"/>
    </row>
    <row r="6" spans="1:11" s="3" customFormat="1" ht="20.100000000000001" customHeight="1" x14ac:dyDescent="0.25">
      <c r="A6" s="764"/>
      <c r="B6" s="197" t="s">
        <v>237</v>
      </c>
      <c r="C6" s="197" t="s">
        <v>270</v>
      </c>
      <c r="D6" s="322" t="s">
        <v>243</v>
      </c>
      <c r="E6" s="197" t="s">
        <v>237</v>
      </c>
      <c r="F6" s="197" t="s">
        <v>270</v>
      </c>
      <c r="G6" s="322" t="s">
        <v>243</v>
      </c>
      <c r="H6" s="197" t="s">
        <v>237</v>
      </c>
      <c r="I6" s="197" t="s">
        <v>270</v>
      </c>
      <c r="J6" s="322" t="s">
        <v>243</v>
      </c>
      <c r="K6" s="767"/>
    </row>
    <row r="7" spans="1:11" s="3" customFormat="1" ht="20.100000000000001" customHeight="1" thickBot="1" x14ac:dyDescent="0.3">
      <c r="A7" s="765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68"/>
    </row>
    <row r="8" spans="1:11" ht="21" customHeight="1" x14ac:dyDescent="0.25">
      <c r="A8" s="30" t="s">
        <v>9</v>
      </c>
      <c r="B8" s="30"/>
      <c r="C8" s="30"/>
      <c r="D8" s="30"/>
      <c r="E8" s="30"/>
      <c r="F8" s="30"/>
      <c r="G8" s="30"/>
      <c r="H8" s="30"/>
      <c r="I8" s="30"/>
      <c r="J8" s="30"/>
      <c r="K8" s="30" t="s">
        <v>165</v>
      </c>
    </row>
    <row r="9" spans="1:11" ht="21" customHeight="1" x14ac:dyDescent="0.25">
      <c r="A9" s="448" t="s">
        <v>16</v>
      </c>
      <c r="B9" s="448">
        <v>34</v>
      </c>
      <c r="C9" s="448">
        <v>23</v>
      </c>
      <c r="D9" s="448">
        <v>57</v>
      </c>
      <c r="E9" s="448">
        <v>0</v>
      </c>
      <c r="F9" s="448">
        <v>0</v>
      </c>
      <c r="G9" s="448">
        <v>0</v>
      </c>
      <c r="H9" s="448">
        <f>E9+B9</f>
        <v>34</v>
      </c>
      <c r="I9" s="448">
        <f t="shared" ref="I9:J9" si="0">F9+C9</f>
        <v>23</v>
      </c>
      <c r="J9" s="448">
        <f t="shared" si="0"/>
        <v>57</v>
      </c>
      <c r="K9" s="32" t="s">
        <v>173</v>
      </c>
    </row>
    <row r="10" spans="1:11" ht="21" customHeight="1" x14ac:dyDescent="0.25">
      <c r="A10" s="448" t="s">
        <v>17</v>
      </c>
      <c r="B10" s="448">
        <v>35</v>
      </c>
      <c r="C10" s="448">
        <v>65</v>
      </c>
      <c r="D10" s="448">
        <v>100</v>
      </c>
      <c r="E10" s="448">
        <v>0</v>
      </c>
      <c r="F10" s="448">
        <v>0</v>
      </c>
      <c r="G10" s="448">
        <v>0</v>
      </c>
      <c r="H10" s="448">
        <f t="shared" ref="H10:H24" si="1">E10+B10</f>
        <v>35</v>
      </c>
      <c r="I10" s="448">
        <f t="shared" ref="I10:I24" si="2">F10+C10</f>
        <v>65</v>
      </c>
      <c r="J10" s="448">
        <f t="shared" ref="J10:J24" si="3">G10+D10</f>
        <v>100</v>
      </c>
      <c r="K10" s="352" t="s">
        <v>145</v>
      </c>
    </row>
    <row r="11" spans="1:11" ht="21" customHeight="1" x14ac:dyDescent="0.25">
      <c r="A11" s="448" t="s">
        <v>20</v>
      </c>
      <c r="B11" s="448">
        <v>79</v>
      </c>
      <c r="C11" s="448">
        <v>65</v>
      </c>
      <c r="D11" s="448">
        <v>144</v>
      </c>
      <c r="E11" s="448">
        <v>0</v>
      </c>
      <c r="F11" s="448">
        <v>0</v>
      </c>
      <c r="G11" s="448">
        <v>0</v>
      </c>
      <c r="H11" s="448">
        <f t="shared" si="1"/>
        <v>79</v>
      </c>
      <c r="I11" s="448">
        <f t="shared" si="2"/>
        <v>65</v>
      </c>
      <c r="J11" s="448">
        <f t="shared" si="3"/>
        <v>144</v>
      </c>
      <c r="K11" s="32" t="s">
        <v>148</v>
      </c>
    </row>
    <row r="12" spans="1:11" ht="21" customHeight="1" x14ac:dyDescent="0.25">
      <c r="A12" s="448" t="s">
        <v>21</v>
      </c>
      <c r="B12" s="448">
        <v>42</v>
      </c>
      <c r="C12" s="448">
        <v>36</v>
      </c>
      <c r="D12" s="448">
        <v>78</v>
      </c>
      <c r="E12" s="448">
        <v>0</v>
      </c>
      <c r="F12" s="448">
        <v>0</v>
      </c>
      <c r="G12" s="448">
        <v>0</v>
      </c>
      <c r="H12" s="448">
        <f t="shared" si="1"/>
        <v>42</v>
      </c>
      <c r="I12" s="448">
        <f t="shared" si="2"/>
        <v>36</v>
      </c>
      <c r="J12" s="448">
        <f t="shared" si="3"/>
        <v>78</v>
      </c>
      <c r="K12" s="32" t="s">
        <v>150</v>
      </c>
    </row>
    <row r="13" spans="1:11" ht="21" customHeight="1" x14ac:dyDescent="0.25">
      <c r="A13" s="86" t="s">
        <v>23</v>
      </c>
      <c r="B13" s="86">
        <v>49</v>
      </c>
      <c r="C13" s="86">
        <v>76</v>
      </c>
      <c r="D13" s="86">
        <v>125</v>
      </c>
      <c r="E13" s="448">
        <v>0</v>
      </c>
      <c r="F13" s="448">
        <v>0</v>
      </c>
      <c r="G13" s="448">
        <v>0</v>
      </c>
      <c r="H13" s="448">
        <f t="shared" si="1"/>
        <v>49</v>
      </c>
      <c r="I13" s="448">
        <f t="shared" si="2"/>
        <v>76</v>
      </c>
      <c r="J13" s="448">
        <f t="shared" si="3"/>
        <v>125</v>
      </c>
      <c r="K13" s="32" t="s">
        <v>152</v>
      </c>
    </row>
    <row r="14" spans="1:11" ht="21" customHeight="1" x14ac:dyDescent="0.25">
      <c r="A14" s="377" t="s">
        <v>478</v>
      </c>
      <c r="B14" s="377">
        <v>65</v>
      </c>
      <c r="C14" s="377">
        <v>46</v>
      </c>
      <c r="D14" s="377">
        <v>111</v>
      </c>
      <c r="E14" s="448">
        <v>0</v>
      </c>
      <c r="F14" s="448">
        <v>0</v>
      </c>
      <c r="G14" s="448">
        <v>0</v>
      </c>
      <c r="H14" s="448">
        <f t="shared" si="1"/>
        <v>65</v>
      </c>
      <c r="I14" s="448">
        <f t="shared" si="2"/>
        <v>46</v>
      </c>
      <c r="J14" s="448">
        <f t="shared" si="3"/>
        <v>111</v>
      </c>
      <c r="K14" s="423" t="s">
        <v>515</v>
      </c>
    </row>
    <row r="15" spans="1:11" ht="21" customHeight="1" x14ac:dyDescent="0.25">
      <c r="A15" s="86" t="s">
        <v>290</v>
      </c>
      <c r="B15" s="86">
        <v>15</v>
      </c>
      <c r="C15" s="86">
        <v>14</v>
      </c>
      <c r="D15" s="86">
        <v>29</v>
      </c>
      <c r="E15" s="448">
        <v>0</v>
      </c>
      <c r="F15" s="448">
        <v>0</v>
      </c>
      <c r="G15" s="448">
        <v>0</v>
      </c>
      <c r="H15" s="448">
        <f t="shared" si="1"/>
        <v>15</v>
      </c>
      <c r="I15" s="448">
        <f t="shared" si="2"/>
        <v>14</v>
      </c>
      <c r="J15" s="448">
        <f t="shared" si="3"/>
        <v>29</v>
      </c>
      <c r="K15" s="142" t="s">
        <v>151</v>
      </c>
    </row>
    <row r="16" spans="1:11" ht="21" customHeight="1" x14ac:dyDescent="0.25">
      <c r="A16" s="86" t="s">
        <v>24</v>
      </c>
      <c r="B16" s="86">
        <v>280</v>
      </c>
      <c r="C16" s="86">
        <v>170</v>
      </c>
      <c r="D16" s="86">
        <v>450</v>
      </c>
      <c r="E16" s="448">
        <v>0</v>
      </c>
      <c r="F16" s="448">
        <v>0</v>
      </c>
      <c r="G16" s="448">
        <v>0</v>
      </c>
      <c r="H16" s="448">
        <f t="shared" si="1"/>
        <v>280</v>
      </c>
      <c r="I16" s="448">
        <f t="shared" si="2"/>
        <v>170</v>
      </c>
      <c r="J16" s="448">
        <f t="shared" si="3"/>
        <v>450</v>
      </c>
      <c r="K16" s="67" t="s">
        <v>167</v>
      </c>
    </row>
    <row r="17" spans="1:11" ht="21" customHeight="1" x14ac:dyDescent="0.25">
      <c r="A17" s="86" t="s">
        <v>61</v>
      </c>
      <c r="B17" s="86">
        <v>439</v>
      </c>
      <c r="C17" s="86">
        <v>578</v>
      </c>
      <c r="D17" s="86">
        <v>1017</v>
      </c>
      <c r="E17" s="448">
        <v>0</v>
      </c>
      <c r="F17" s="448">
        <v>0</v>
      </c>
      <c r="G17" s="448">
        <v>0</v>
      </c>
      <c r="H17" s="448">
        <f t="shared" si="1"/>
        <v>439</v>
      </c>
      <c r="I17" s="448">
        <f t="shared" si="2"/>
        <v>578</v>
      </c>
      <c r="J17" s="448">
        <f t="shared" si="3"/>
        <v>1017</v>
      </c>
      <c r="K17" s="32" t="s">
        <v>174</v>
      </c>
    </row>
    <row r="18" spans="1:11" ht="21" customHeight="1" x14ac:dyDescent="0.25">
      <c r="A18" s="86" t="s">
        <v>4</v>
      </c>
      <c r="B18" s="86">
        <v>142</v>
      </c>
      <c r="C18" s="86">
        <v>159</v>
      </c>
      <c r="D18" s="86">
        <v>301</v>
      </c>
      <c r="E18" s="448">
        <v>0</v>
      </c>
      <c r="F18" s="448">
        <v>0</v>
      </c>
      <c r="G18" s="448">
        <v>0</v>
      </c>
      <c r="H18" s="448">
        <f t="shared" si="1"/>
        <v>142</v>
      </c>
      <c r="I18" s="448">
        <f t="shared" si="2"/>
        <v>159</v>
      </c>
      <c r="J18" s="448">
        <f t="shared" si="3"/>
        <v>301</v>
      </c>
      <c r="K18" s="32" t="s">
        <v>191</v>
      </c>
    </row>
    <row r="19" spans="1:11" ht="21" customHeight="1" x14ac:dyDescent="0.25">
      <c r="A19" s="86" t="s">
        <v>25</v>
      </c>
      <c r="B19" s="86">
        <v>90</v>
      </c>
      <c r="C19" s="86">
        <v>146</v>
      </c>
      <c r="D19" s="86">
        <v>236</v>
      </c>
      <c r="E19" s="448">
        <v>0</v>
      </c>
      <c r="F19" s="448">
        <v>0</v>
      </c>
      <c r="G19" s="448">
        <v>0</v>
      </c>
      <c r="H19" s="448">
        <f t="shared" si="1"/>
        <v>90</v>
      </c>
      <c r="I19" s="448">
        <f t="shared" si="2"/>
        <v>146</v>
      </c>
      <c r="J19" s="448">
        <f t="shared" si="3"/>
        <v>236</v>
      </c>
      <c r="K19" s="32" t="s">
        <v>277</v>
      </c>
    </row>
    <row r="20" spans="1:11" ht="21" customHeight="1" x14ac:dyDescent="0.25">
      <c r="A20" s="32" t="s">
        <v>27</v>
      </c>
      <c r="B20" s="86">
        <v>51</v>
      </c>
      <c r="C20" s="86">
        <v>14</v>
      </c>
      <c r="D20" s="86">
        <v>65</v>
      </c>
      <c r="E20" s="448">
        <v>0</v>
      </c>
      <c r="F20" s="448">
        <v>0</v>
      </c>
      <c r="G20" s="448">
        <v>0</v>
      </c>
      <c r="H20" s="448">
        <f t="shared" si="1"/>
        <v>51</v>
      </c>
      <c r="I20" s="448">
        <f t="shared" si="2"/>
        <v>14</v>
      </c>
      <c r="J20" s="448">
        <f t="shared" si="3"/>
        <v>65</v>
      </c>
      <c r="K20" s="32" t="s">
        <v>156</v>
      </c>
    </row>
    <row r="21" spans="1:11" ht="21" customHeight="1" x14ac:dyDescent="0.25">
      <c r="A21" s="86" t="s">
        <v>309</v>
      </c>
      <c r="B21" s="86">
        <v>90</v>
      </c>
      <c r="C21" s="86">
        <v>18</v>
      </c>
      <c r="D21" s="86">
        <v>108</v>
      </c>
      <c r="E21" s="448">
        <v>0</v>
      </c>
      <c r="F21" s="448">
        <v>0</v>
      </c>
      <c r="G21" s="448">
        <v>0</v>
      </c>
      <c r="H21" s="448">
        <f t="shared" si="1"/>
        <v>90</v>
      </c>
      <c r="I21" s="448">
        <f t="shared" si="2"/>
        <v>18</v>
      </c>
      <c r="J21" s="448">
        <f t="shared" si="3"/>
        <v>108</v>
      </c>
      <c r="K21" s="179" t="s">
        <v>303</v>
      </c>
    </row>
    <row r="22" spans="1:11" ht="21" customHeight="1" x14ac:dyDescent="0.25">
      <c r="A22" s="86" t="s">
        <v>28</v>
      </c>
      <c r="B22" s="86">
        <v>125</v>
      </c>
      <c r="C22" s="86">
        <v>132</v>
      </c>
      <c r="D22" s="86">
        <v>257</v>
      </c>
      <c r="E22" s="448">
        <v>0</v>
      </c>
      <c r="F22" s="448">
        <v>0</v>
      </c>
      <c r="G22" s="448">
        <v>0</v>
      </c>
      <c r="H22" s="448">
        <f t="shared" si="1"/>
        <v>125</v>
      </c>
      <c r="I22" s="448">
        <f t="shared" si="2"/>
        <v>132</v>
      </c>
      <c r="J22" s="448">
        <f t="shared" si="3"/>
        <v>257</v>
      </c>
      <c r="K22" s="32" t="s">
        <v>158</v>
      </c>
    </row>
    <row r="23" spans="1:11" ht="21" customHeight="1" x14ac:dyDescent="0.25">
      <c r="A23" s="31" t="s">
        <v>305</v>
      </c>
      <c r="B23" s="31">
        <v>23</v>
      </c>
      <c r="C23" s="31">
        <v>58</v>
      </c>
      <c r="D23" s="242">
        <v>81</v>
      </c>
      <c r="E23" s="448">
        <v>0</v>
      </c>
      <c r="F23" s="448">
        <v>0</v>
      </c>
      <c r="G23" s="448">
        <v>0</v>
      </c>
      <c r="H23" s="448">
        <f t="shared" si="1"/>
        <v>23</v>
      </c>
      <c r="I23" s="448">
        <f t="shared" si="2"/>
        <v>58</v>
      </c>
      <c r="J23" s="448">
        <f t="shared" si="3"/>
        <v>81</v>
      </c>
      <c r="K23" s="69" t="s">
        <v>259</v>
      </c>
    </row>
    <row r="24" spans="1:11" ht="21" customHeight="1" thickBot="1" x14ac:dyDescent="0.3">
      <c r="A24" s="77" t="s">
        <v>11</v>
      </c>
      <c r="B24" s="167">
        <f>SUM(B9:B23)</f>
        <v>1559</v>
      </c>
      <c r="C24" s="167">
        <f>SUM(C9:C23)</f>
        <v>1600</v>
      </c>
      <c r="D24" s="167">
        <f>SUM(D9:D23)</f>
        <v>3159</v>
      </c>
      <c r="E24" s="167">
        <v>0</v>
      </c>
      <c r="F24" s="167">
        <v>0</v>
      </c>
      <c r="G24" s="167">
        <v>0</v>
      </c>
      <c r="H24" s="167">
        <f t="shared" si="1"/>
        <v>1559</v>
      </c>
      <c r="I24" s="167">
        <f t="shared" si="2"/>
        <v>1600</v>
      </c>
      <c r="J24" s="167">
        <f t="shared" si="3"/>
        <v>3159</v>
      </c>
      <c r="K24" s="455" t="s">
        <v>162</v>
      </c>
    </row>
    <row r="25" spans="1:11" ht="23.25" customHeight="1" thickTop="1" x14ac:dyDescent="0.25">
      <c r="A25" s="139"/>
      <c r="B25" s="21"/>
      <c r="C25" s="21"/>
      <c r="D25" s="21"/>
      <c r="E25" s="21"/>
      <c r="F25" s="21"/>
      <c r="G25" s="21"/>
      <c r="H25" s="21"/>
      <c r="I25" s="21"/>
      <c r="J25" s="21"/>
      <c r="K25" s="96"/>
    </row>
    <row r="26" spans="1:11" ht="23.25" customHeight="1" x14ac:dyDescent="0.25">
      <c r="A26" s="200"/>
      <c r="B26" s="21"/>
      <c r="C26" s="21"/>
      <c r="D26" s="21"/>
      <c r="E26" s="21"/>
      <c r="F26" s="21"/>
      <c r="G26" s="21"/>
      <c r="H26" s="21"/>
      <c r="I26" s="21"/>
      <c r="J26" s="21"/>
      <c r="K26" s="96"/>
    </row>
    <row r="27" spans="1:11" ht="23.25" customHeight="1" x14ac:dyDescent="0.25">
      <c r="A27" s="440"/>
      <c r="B27" s="21"/>
      <c r="C27" s="21"/>
      <c r="D27" s="21"/>
      <c r="E27" s="21"/>
      <c r="F27" s="21"/>
      <c r="G27" s="21"/>
      <c r="H27" s="21"/>
      <c r="I27" s="21"/>
      <c r="J27" s="21"/>
      <c r="K27" s="96"/>
    </row>
    <row r="28" spans="1:11" s="3" customFormat="1" ht="23.25" customHeight="1" thickBot="1" x14ac:dyDescent="0.3">
      <c r="A28" s="14" t="s">
        <v>677</v>
      </c>
      <c r="B28" s="339"/>
      <c r="C28" s="339"/>
      <c r="D28" s="339"/>
      <c r="E28" s="339"/>
      <c r="F28" s="339"/>
      <c r="G28" s="339"/>
      <c r="H28" s="339"/>
      <c r="I28" s="339"/>
      <c r="J28" s="339"/>
      <c r="K28" s="146" t="s">
        <v>678</v>
      </c>
    </row>
    <row r="29" spans="1:11" s="3" customFormat="1" ht="23.25" customHeight="1" thickTop="1" x14ac:dyDescent="0.25">
      <c r="A29" s="701" t="s">
        <v>14</v>
      </c>
      <c r="B29" s="701" t="s">
        <v>6</v>
      </c>
      <c r="C29" s="701"/>
      <c r="D29" s="701"/>
      <c r="E29" s="701" t="s">
        <v>7</v>
      </c>
      <c r="F29" s="701"/>
      <c r="G29" s="701"/>
      <c r="H29" s="701" t="s">
        <v>8</v>
      </c>
      <c r="I29" s="701"/>
      <c r="J29" s="701"/>
      <c r="K29" s="705" t="s">
        <v>308</v>
      </c>
    </row>
    <row r="30" spans="1:11" s="3" customFormat="1" ht="23.25" customHeight="1" x14ac:dyDescent="0.25">
      <c r="A30" s="702"/>
      <c r="B30" s="702" t="s">
        <v>448</v>
      </c>
      <c r="C30" s="702"/>
      <c r="D30" s="702"/>
      <c r="E30" s="702" t="s">
        <v>128</v>
      </c>
      <c r="F30" s="702"/>
      <c r="G30" s="702"/>
      <c r="H30" s="702" t="s">
        <v>129</v>
      </c>
      <c r="I30" s="702"/>
      <c r="J30" s="702"/>
      <c r="K30" s="706"/>
    </row>
    <row r="31" spans="1:11" s="3" customFormat="1" ht="23.25" customHeight="1" x14ac:dyDescent="0.25">
      <c r="A31" s="702"/>
      <c r="B31" s="197" t="s">
        <v>237</v>
      </c>
      <c r="C31" s="197" t="s">
        <v>270</v>
      </c>
      <c r="D31" s="322" t="s">
        <v>243</v>
      </c>
      <c r="E31" s="197" t="s">
        <v>237</v>
      </c>
      <c r="F31" s="197" t="s">
        <v>270</v>
      </c>
      <c r="G31" s="473" t="s">
        <v>243</v>
      </c>
      <c r="H31" s="197" t="s">
        <v>237</v>
      </c>
      <c r="I31" s="197" t="s">
        <v>270</v>
      </c>
      <c r="J31" s="322" t="s">
        <v>243</v>
      </c>
      <c r="K31" s="706"/>
    </row>
    <row r="32" spans="1:11" s="3" customFormat="1" ht="23.25" customHeight="1" thickBot="1" x14ac:dyDescent="0.3">
      <c r="A32" s="703"/>
      <c r="B32" s="143" t="s">
        <v>240</v>
      </c>
      <c r="C32" s="143" t="s">
        <v>241</v>
      </c>
      <c r="D32" s="143" t="s">
        <v>242</v>
      </c>
      <c r="E32" s="143" t="s">
        <v>240</v>
      </c>
      <c r="F32" s="143" t="s">
        <v>241</v>
      </c>
      <c r="G32" s="143" t="s">
        <v>242</v>
      </c>
      <c r="H32" s="143" t="s">
        <v>240</v>
      </c>
      <c r="I32" s="143" t="s">
        <v>241</v>
      </c>
      <c r="J32" s="143" t="s">
        <v>242</v>
      </c>
      <c r="K32" s="707"/>
    </row>
    <row r="33" spans="1:11" ht="23.25" customHeight="1" x14ac:dyDescent="0.25">
      <c r="A33" s="33" t="s">
        <v>12</v>
      </c>
      <c r="B33" s="33"/>
      <c r="C33" s="33"/>
      <c r="D33" s="33"/>
      <c r="E33" s="33"/>
      <c r="F33" s="33"/>
      <c r="G33" s="33"/>
      <c r="H33" s="33"/>
      <c r="I33" s="33"/>
      <c r="J33" s="33"/>
      <c r="K33" s="89" t="s">
        <v>171</v>
      </c>
    </row>
    <row r="34" spans="1:11" ht="23.25" customHeight="1" x14ac:dyDescent="0.25">
      <c r="A34" s="448" t="s">
        <v>20</v>
      </c>
      <c r="B34" s="448">
        <v>122</v>
      </c>
      <c r="C34" s="448">
        <v>23</v>
      </c>
      <c r="D34" s="448">
        <v>145</v>
      </c>
      <c r="E34" s="448">
        <v>0</v>
      </c>
      <c r="F34" s="448">
        <v>0</v>
      </c>
      <c r="G34" s="448">
        <v>0</v>
      </c>
      <c r="H34" s="448">
        <f>E34+B34</f>
        <v>122</v>
      </c>
      <c r="I34" s="448">
        <f t="shared" ref="I34:J34" si="4">F34+C34</f>
        <v>23</v>
      </c>
      <c r="J34" s="448">
        <f t="shared" si="4"/>
        <v>145</v>
      </c>
      <c r="K34" s="352" t="s">
        <v>148</v>
      </c>
    </row>
    <row r="35" spans="1:11" ht="23.25" customHeight="1" x14ac:dyDescent="0.25">
      <c r="A35" s="448" t="s">
        <v>23</v>
      </c>
      <c r="B35" s="448">
        <v>67</v>
      </c>
      <c r="C35" s="448">
        <v>40</v>
      </c>
      <c r="D35" s="448">
        <v>107</v>
      </c>
      <c r="E35" s="448">
        <v>0</v>
      </c>
      <c r="F35" s="448">
        <v>0</v>
      </c>
      <c r="G35" s="448">
        <v>0</v>
      </c>
      <c r="H35" s="448">
        <f t="shared" ref="H35:H43" si="5">E35+B35</f>
        <v>67</v>
      </c>
      <c r="I35" s="448">
        <f t="shared" ref="I35:I43" si="6">F35+C35</f>
        <v>40</v>
      </c>
      <c r="J35" s="448">
        <f t="shared" ref="J35:J43" si="7">G35+D35</f>
        <v>107</v>
      </c>
      <c r="K35" s="352" t="s">
        <v>152</v>
      </c>
    </row>
    <row r="36" spans="1:11" ht="23.25" customHeight="1" x14ac:dyDescent="0.25">
      <c r="A36" s="448" t="s">
        <v>24</v>
      </c>
      <c r="B36" s="448">
        <v>124</v>
      </c>
      <c r="C36" s="448">
        <v>53</v>
      </c>
      <c r="D36" s="448">
        <v>177</v>
      </c>
      <c r="E36" s="448">
        <v>0</v>
      </c>
      <c r="F36" s="448">
        <v>0</v>
      </c>
      <c r="G36" s="448">
        <v>0</v>
      </c>
      <c r="H36" s="448">
        <f t="shared" si="5"/>
        <v>124</v>
      </c>
      <c r="I36" s="448">
        <f t="shared" si="6"/>
        <v>53</v>
      </c>
      <c r="J36" s="448">
        <f t="shared" si="7"/>
        <v>177</v>
      </c>
      <c r="K36" s="352" t="s">
        <v>167</v>
      </c>
    </row>
    <row r="37" spans="1:11" ht="23.25" customHeight="1" x14ac:dyDescent="0.25">
      <c r="A37" s="448" t="s">
        <v>44</v>
      </c>
      <c r="B37" s="448">
        <v>23</v>
      </c>
      <c r="C37" s="448">
        <v>13</v>
      </c>
      <c r="D37" s="448">
        <v>36</v>
      </c>
      <c r="E37" s="448">
        <v>0</v>
      </c>
      <c r="F37" s="448">
        <v>0</v>
      </c>
      <c r="G37" s="448">
        <v>0</v>
      </c>
      <c r="H37" s="448">
        <f t="shared" si="5"/>
        <v>23</v>
      </c>
      <c r="I37" s="448">
        <f t="shared" si="6"/>
        <v>13</v>
      </c>
      <c r="J37" s="448">
        <f t="shared" si="7"/>
        <v>36</v>
      </c>
      <c r="K37" s="352" t="s">
        <v>174</v>
      </c>
    </row>
    <row r="38" spans="1:11" ht="23.25" customHeight="1" x14ac:dyDescent="0.25">
      <c r="A38" s="448" t="s">
        <v>4</v>
      </c>
      <c r="B38" s="448">
        <v>55</v>
      </c>
      <c r="C38" s="448">
        <v>52</v>
      </c>
      <c r="D38" s="448">
        <v>107</v>
      </c>
      <c r="E38" s="448">
        <v>0</v>
      </c>
      <c r="F38" s="448">
        <v>0</v>
      </c>
      <c r="G38" s="448">
        <v>0</v>
      </c>
      <c r="H38" s="448">
        <f t="shared" si="5"/>
        <v>55</v>
      </c>
      <c r="I38" s="448">
        <f t="shared" si="6"/>
        <v>52</v>
      </c>
      <c r="J38" s="448">
        <f t="shared" si="7"/>
        <v>107</v>
      </c>
      <c r="K38" s="352" t="s">
        <v>191</v>
      </c>
    </row>
    <row r="39" spans="1:11" ht="23.25" customHeight="1" x14ac:dyDescent="0.25">
      <c r="A39" s="448" t="s">
        <v>309</v>
      </c>
      <c r="B39" s="448">
        <v>67</v>
      </c>
      <c r="C39" s="448">
        <v>1</v>
      </c>
      <c r="D39" s="448">
        <v>68</v>
      </c>
      <c r="E39" s="448">
        <v>0</v>
      </c>
      <c r="F39" s="448">
        <v>0</v>
      </c>
      <c r="G39" s="448">
        <v>0</v>
      </c>
      <c r="H39" s="448">
        <f t="shared" si="5"/>
        <v>67</v>
      </c>
      <c r="I39" s="448">
        <f t="shared" si="6"/>
        <v>1</v>
      </c>
      <c r="J39" s="448">
        <f t="shared" si="7"/>
        <v>68</v>
      </c>
      <c r="K39" s="423" t="s">
        <v>303</v>
      </c>
    </row>
    <row r="40" spans="1:11" ht="23.25" customHeight="1" x14ac:dyDescent="0.25">
      <c r="A40" s="448" t="s">
        <v>28</v>
      </c>
      <c r="B40" s="448">
        <v>94</v>
      </c>
      <c r="C40" s="448">
        <v>37</v>
      </c>
      <c r="D40" s="448">
        <v>131</v>
      </c>
      <c r="E40" s="448">
        <v>0</v>
      </c>
      <c r="F40" s="448">
        <v>0</v>
      </c>
      <c r="G40" s="448">
        <v>0</v>
      </c>
      <c r="H40" s="448">
        <f t="shared" si="5"/>
        <v>94</v>
      </c>
      <c r="I40" s="448">
        <f t="shared" si="6"/>
        <v>37</v>
      </c>
      <c r="J40" s="448">
        <f t="shared" si="7"/>
        <v>131</v>
      </c>
      <c r="K40" s="352" t="s">
        <v>158</v>
      </c>
    </row>
    <row r="41" spans="1:11" ht="23.25" customHeight="1" x14ac:dyDescent="0.25">
      <c r="A41" s="448" t="s">
        <v>305</v>
      </c>
      <c r="B41" s="448">
        <v>13</v>
      </c>
      <c r="C41" s="448">
        <v>28</v>
      </c>
      <c r="D41" s="448">
        <v>41</v>
      </c>
      <c r="E41" s="448">
        <v>0</v>
      </c>
      <c r="F41" s="448">
        <v>0</v>
      </c>
      <c r="G41" s="448">
        <v>0</v>
      </c>
      <c r="H41" s="448">
        <f t="shared" si="5"/>
        <v>13</v>
      </c>
      <c r="I41" s="448">
        <f t="shared" si="6"/>
        <v>28</v>
      </c>
      <c r="J41" s="448">
        <f t="shared" si="7"/>
        <v>41</v>
      </c>
      <c r="K41" s="352" t="s">
        <v>259</v>
      </c>
    </row>
    <row r="42" spans="1:11" ht="23.25" customHeight="1" thickBot="1" x14ac:dyDescent="0.3">
      <c r="A42" s="72" t="s">
        <v>13</v>
      </c>
      <c r="B42" s="31">
        <f>SUM(B34:B41)</f>
        <v>565</v>
      </c>
      <c r="C42" s="242">
        <f t="shared" ref="C42:D42" si="8">SUM(C34:C41)</f>
        <v>247</v>
      </c>
      <c r="D42" s="242">
        <f t="shared" si="8"/>
        <v>812</v>
      </c>
      <c r="E42" s="242">
        <v>0</v>
      </c>
      <c r="F42" s="242">
        <v>0</v>
      </c>
      <c r="G42" s="242">
        <v>0</v>
      </c>
      <c r="H42" s="242">
        <f t="shared" si="5"/>
        <v>565</v>
      </c>
      <c r="I42" s="242">
        <f t="shared" si="6"/>
        <v>247</v>
      </c>
      <c r="J42" s="242">
        <f t="shared" si="7"/>
        <v>812</v>
      </c>
      <c r="K42" s="69" t="s">
        <v>172</v>
      </c>
    </row>
    <row r="43" spans="1:11" ht="23.25" customHeight="1" thickBot="1" x14ac:dyDescent="0.3">
      <c r="A43" s="25" t="s">
        <v>78</v>
      </c>
      <c r="B43" s="40">
        <f>SUM(B42,B24)</f>
        <v>2124</v>
      </c>
      <c r="C43" s="40">
        <f t="shared" ref="C43:D43" si="9">SUM(C42,C24)</f>
        <v>1847</v>
      </c>
      <c r="D43" s="40">
        <f t="shared" si="9"/>
        <v>3971</v>
      </c>
      <c r="E43" s="40">
        <v>0</v>
      </c>
      <c r="F43" s="40">
        <v>0</v>
      </c>
      <c r="G43" s="40">
        <v>0</v>
      </c>
      <c r="H43" s="40">
        <f t="shared" si="5"/>
        <v>2124</v>
      </c>
      <c r="I43" s="40">
        <f t="shared" si="6"/>
        <v>1847</v>
      </c>
      <c r="J43" s="40">
        <f t="shared" si="7"/>
        <v>3971</v>
      </c>
      <c r="K43" s="450" t="s">
        <v>526</v>
      </c>
    </row>
    <row r="44" spans="1:11" ht="13.8" thickTop="1" x14ac:dyDescent="0.25"/>
    <row r="58" spans="1:11" x14ac:dyDescent="0.25">
      <c r="A58" s="762"/>
      <c r="B58" s="762"/>
      <c r="C58" s="762"/>
      <c r="D58" s="762"/>
      <c r="E58" s="762"/>
      <c r="F58" s="762"/>
      <c r="G58" s="762"/>
      <c r="H58" s="762"/>
      <c r="I58" s="762"/>
      <c r="J58" s="762"/>
      <c r="K58" s="762"/>
    </row>
  </sheetData>
  <mergeCells count="19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A58:K58"/>
    <mergeCell ref="A29:A32"/>
    <mergeCell ref="B29:D29"/>
    <mergeCell ref="E29:G29"/>
    <mergeCell ref="H29:J29"/>
    <mergeCell ref="K29:K32"/>
    <mergeCell ref="B30:D30"/>
    <mergeCell ref="E30:G30"/>
    <mergeCell ref="H30:J30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00B050"/>
  </sheetPr>
  <dimension ref="A1:K55"/>
  <sheetViews>
    <sheetView rightToLeft="1" view="pageBreakPreview" zoomScale="85" zoomScaleNormal="60" zoomScaleSheetLayoutView="85" workbookViewId="0">
      <selection activeCell="M8" sqref="M8"/>
    </sheetView>
  </sheetViews>
  <sheetFormatPr defaultRowHeight="13.2" x14ac:dyDescent="0.25"/>
  <cols>
    <col min="1" max="1" width="30.6640625" style="1" customWidth="1"/>
    <col min="2" max="10" width="8.88671875" style="1" customWidth="1"/>
    <col min="11" max="11" width="30.6640625" style="1" customWidth="1"/>
    <col min="12" max="234" width="9.109375" style="1"/>
    <col min="235" max="235" width="29.44140625" style="1" customWidth="1"/>
    <col min="236" max="247" width="10.33203125" style="1" customWidth="1"/>
    <col min="248" max="490" width="9.109375" style="1"/>
    <col min="491" max="491" width="29.44140625" style="1" customWidth="1"/>
    <col min="492" max="503" width="10.33203125" style="1" customWidth="1"/>
    <col min="504" max="746" width="9.109375" style="1"/>
    <col min="747" max="747" width="29.44140625" style="1" customWidth="1"/>
    <col min="748" max="759" width="10.33203125" style="1" customWidth="1"/>
    <col min="760" max="1002" width="9.109375" style="1"/>
    <col min="1003" max="1003" width="29.44140625" style="1" customWidth="1"/>
    <col min="1004" max="1015" width="10.33203125" style="1" customWidth="1"/>
    <col min="1016" max="1258" width="9.109375" style="1"/>
    <col min="1259" max="1259" width="29.44140625" style="1" customWidth="1"/>
    <col min="1260" max="1271" width="10.33203125" style="1" customWidth="1"/>
    <col min="1272" max="1514" width="9.109375" style="1"/>
    <col min="1515" max="1515" width="29.44140625" style="1" customWidth="1"/>
    <col min="1516" max="1527" width="10.33203125" style="1" customWidth="1"/>
    <col min="1528" max="1770" width="9.109375" style="1"/>
    <col min="1771" max="1771" width="29.44140625" style="1" customWidth="1"/>
    <col min="1772" max="1783" width="10.33203125" style="1" customWidth="1"/>
    <col min="1784" max="2026" width="9.109375" style="1"/>
    <col min="2027" max="2027" width="29.44140625" style="1" customWidth="1"/>
    <col min="2028" max="2039" width="10.33203125" style="1" customWidth="1"/>
    <col min="2040" max="2282" width="9.109375" style="1"/>
    <col min="2283" max="2283" width="29.44140625" style="1" customWidth="1"/>
    <col min="2284" max="2295" width="10.33203125" style="1" customWidth="1"/>
    <col min="2296" max="2538" width="9.109375" style="1"/>
    <col min="2539" max="2539" width="29.44140625" style="1" customWidth="1"/>
    <col min="2540" max="2551" width="10.33203125" style="1" customWidth="1"/>
    <col min="2552" max="2794" width="9.109375" style="1"/>
    <col min="2795" max="2795" width="29.44140625" style="1" customWidth="1"/>
    <col min="2796" max="2807" width="10.33203125" style="1" customWidth="1"/>
    <col min="2808" max="3050" width="9.109375" style="1"/>
    <col min="3051" max="3051" width="29.44140625" style="1" customWidth="1"/>
    <col min="3052" max="3063" width="10.33203125" style="1" customWidth="1"/>
    <col min="3064" max="3306" width="9.109375" style="1"/>
    <col min="3307" max="3307" width="29.44140625" style="1" customWidth="1"/>
    <col min="3308" max="3319" width="10.33203125" style="1" customWidth="1"/>
    <col min="3320" max="3562" width="9.109375" style="1"/>
    <col min="3563" max="3563" width="29.44140625" style="1" customWidth="1"/>
    <col min="3564" max="3575" width="10.33203125" style="1" customWidth="1"/>
    <col min="3576" max="3818" width="9.109375" style="1"/>
    <col min="3819" max="3819" width="29.44140625" style="1" customWidth="1"/>
    <col min="3820" max="3831" width="10.33203125" style="1" customWidth="1"/>
    <col min="3832" max="4074" width="9.109375" style="1"/>
    <col min="4075" max="4075" width="29.44140625" style="1" customWidth="1"/>
    <col min="4076" max="4087" width="10.33203125" style="1" customWidth="1"/>
    <col min="4088" max="4330" width="9.109375" style="1"/>
    <col min="4331" max="4331" width="29.44140625" style="1" customWidth="1"/>
    <col min="4332" max="4343" width="10.33203125" style="1" customWidth="1"/>
    <col min="4344" max="4586" width="9.109375" style="1"/>
    <col min="4587" max="4587" width="29.44140625" style="1" customWidth="1"/>
    <col min="4588" max="4599" width="10.33203125" style="1" customWidth="1"/>
    <col min="4600" max="4842" width="9.109375" style="1"/>
    <col min="4843" max="4843" width="29.44140625" style="1" customWidth="1"/>
    <col min="4844" max="4855" width="10.33203125" style="1" customWidth="1"/>
    <col min="4856" max="5098" width="9.109375" style="1"/>
    <col min="5099" max="5099" width="29.44140625" style="1" customWidth="1"/>
    <col min="5100" max="5111" width="10.33203125" style="1" customWidth="1"/>
    <col min="5112" max="5354" width="9.109375" style="1"/>
    <col min="5355" max="5355" width="29.44140625" style="1" customWidth="1"/>
    <col min="5356" max="5367" width="10.33203125" style="1" customWidth="1"/>
    <col min="5368" max="5610" width="9.109375" style="1"/>
    <col min="5611" max="5611" width="29.44140625" style="1" customWidth="1"/>
    <col min="5612" max="5623" width="10.33203125" style="1" customWidth="1"/>
    <col min="5624" max="5866" width="9.109375" style="1"/>
    <col min="5867" max="5867" width="29.44140625" style="1" customWidth="1"/>
    <col min="5868" max="5879" width="10.33203125" style="1" customWidth="1"/>
    <col min="5880" max="6122" width="9.109375" style="1"/>
    <col min="6123" max="6123" width="29.44140625" style="1" customWidth="1"/>
    <col min="6124" max="6135" width="10.33203125" style="1" customWidth="1"/>
    <col min="6136" max="6378" width="9.109375" style="1"/>
    <col min="6379" max="6379" width="29.44140625" style="1" customWidth="1"/>
    <col min="6380" max="6391" width="10.33203125" style="1" customWidth="1"/>
    <col min="6392" max="6634" width="9.109375" style="1"/>
    <col min="6635" max="6635" width="29.44140625" style="1" customWidth="1"/>
    <col min="6636" max="6647" width="10.33203125" style="1" customWidth="1"/>
    <col min="6648" max="6890" width="9.109375" style="1"/>
    <col min="6891" max="6891" width="29.44140625" style="1" customWidth="1"/>
    <col min="6892" max="6903" width="10.33203125" style="1" customWidth="1"/>
    <col min="6904" max="7146" width="9.109375" style="1"/>
    <col min="7147" max="7147" width="29.44140625" style="1" customWidth="1"/>
    <col min="7148" max="7159" width="10.33203125" style="1" customWidth="1"/>
    <col min="7160" max="7402" width="9.109375" style="1"/>
    <col min="7403" max="7403" width="29.44140625" style="1" customWidth="1"/>
    <col min="7404" max="7415" width="10.33203125" style="1" customWidth="1"/>
    <col min="7416" max="7658" width="9.109375" style="1"/>
    <col min="7659" max="7659" width="29.44140625" style="1" customWidth="1"/>
    <col min="7660" max="7671" width="10.33203125" style="1" customWidth="1"/>
    <col min="7672" max="7914" width="9.109375" style="1"/>
    <col min="7915" max="7915" width="29.44140625" style="1" customWidth="1"/>
    <col min="7916" max="7927" width="10.33203125" style="1" customWidth="1"/>
    <col min="7928" max="8170" width="9.109375" style="1"/>
    <col min="8171" max="8171" width="29.44140625" style="1" customWidth="1"/>
    <col min="8172" max="8183" width="10.33203125" style="1" customWidth="1"/>
    <col min="8184" max="8426" width="9.109375" style="1"/>
    <col min="8427" max="8427" width="29.44140625" style="1" customWidth="1"/>
    <col min="8428" max="8439" width="10.33203125" style="1" customWidth="1"/>
    <col min="8440" max="8682" width="9.109375" style="1"/>
    <col min="8683" max="8683" width="29.44140625" style="1" customWidth="1"/>
    <col min="8684" max="8695" width="10.33203125" style="1" customWidth="1"/>
    <col min="8696" max="8938" width="9.109375" style="1"/>
    <col min="8939" max="8939" width="29.44140625" style="1" customWidth="1"/>
    <col min="8940" max="8951" width="10.33203125" style="1" customWidth="1"/>
    <col min="8952" max="9194" width="9.109375" style="1"/>
    <col min="9195" max="9195" width="29.44140625" style="1" customWidth="1"/>
    <col min="9196" max="9207" width="10.33203125" style="1" customWidth="1"/>
    <col min="9208" max="9450" width="9.109375" style="1"/>
    <col min="9451" max="9451" width="29.44140625" style="1" customWidth="1"/>
    <col min="9452" max="9463" width="10.33203125" style="1" customWidth="1"/>
    <col min="9464" max="9706" width="9.109375" style="1"/>
    <col min="9707" max="9707" width="29.44140625" style="1" customWidth="1"/>
    <col min="9708" max="9719" width="10.33203125" style="1" customWidth="1"/>
    <col min="9720" max="9962" width="9.109375" style="1"/>
    <col min="9963" max="9963" width="29.44140625" style="1" customWidth="1"/>
    <col min="9964" max="9975" width="10.33203125" style="1" customWidth="1"/>
    <col min="9976" max="10218" width="9.109375" style="1"/>
    <col min="10219" max="10219" width="29.44140625" style="1" customWidth="1"/>
    <col min="10220" max="10231" width="10.33203125" style="1" customWidth="1"/>
    <col min="10232" max="10474" width="9.109375" style="1"/>
    <col min="10475" max="10475" width="29.44140625" style="1" customWidth="1"/>
    <col min="10476" max="10487" width="10.33203125" style="1" customWidth="1"/>
    <col min="10488" max="10730" width="9.109375" style="1"/>
    <col min="10731" max="10731" width="29.44140625" style="1" customWidth="1"/>
    <col min="10732" max="10743" width="10.33203125" style="1" customWidth="1"/>
    <col min="10744" max="10986" width="9.109375" style="1"/>
    <col min="10987" max="10987" width="29.44140625" style="1" customWidth="1"/>
    <col min="10988" max="10999" width="10.33203125" style="1" customWidth="1"/>
    <col min="11000" max="11242" width="9.109375" style="1"/>
    <col min="11243" max="11243" width="29.44140625" style="1" customWidth="1"/>
    <col min="11244" max="11255" width="10.33203125" style="1" customWidth="1"/>
    <col min="11256" max="11498" width="9.109375" style="1"/>
    <col min="11499" max="11499" width="29.44140625" style="1" customWidth="1"/>
    <col min="11500" max="11511" width="10.33203125" style="1" customWidth="1"/>
    <col min="11512" max="11754" width="9.109375" style="1"/>
    <col min="11755" max="11755" width="29.44140625" style="1" customWidth="1"/>
    <col min="11756" max="11767" width="10.33203125" style="1" customWidth="1"/>
    <col min="11768" max="12010" width="9.109375" style="1"/>
    <col min="12011" max="12011" width="29.44140625" style="1" customWidth="1"/>
    <col min="12012" max="12023" width="10.33203125" style="1" customWidth="1"/>
    <col min="12024" max="12266" width="9.109375" style="1"/>
    <col min="12267" max="12267" width="29.44140625" style="1" customWidth="1"/>
    <col min="12268" max="12279" width="10.33203125" style="1" customWidth="1"/>
    <col min="12280" max="12522" width="9.109375" style="1"/>
    <col min="12523" max="12523" width="29.44140625" style="1" customWidth="1"/>
    <col min="12524" max="12535" width="10.33203125" style="1" customWidth="1"/>
    <col min="12536" max="12778" width="9.109375" style="1"/>
    <col min="12779" max="12779" width="29.44140625" style="1" customWidth="1"/>
    <col min="12780" max="12791" width="10.33203125" style="1" customWidth="1"/>
    <col min="12792" max="13034" width="9.109375" style="1"/>
    <col min="13035" max="13035" width="29.44140625" style="1" customWidth="1"/>
    <col min="13036" max="13047" width="10.33203125" style="1" customWidth="1"/>
    <col min="13048" max="13290" width="9.109375" style="1"/>
    <col min="13291" max="13291" width="29.44140625" style="1" customWidth="1"/>
    <col min="13292" max="13303" width="10.33203125" style="1" customWidth="1"/>
    <col min="13304" max="13546" width="9.109375" style="1"/>
    <col min="13547" max="13547" width="29.44140625" style="1" customWidth="1"/>
    <col min="13548" max="13559" width="10.33203125" style="1" customWidth="1"/>
    <col min="13560" max="13802" width="9.109375" style="1"/>
    <col min="13803" max="13803" width="29.44140625" style="1" customWidth="1"/>
    <col min="13804" max="13815" width="10.33203125" style="1" customWidth="1"/>
    <col min="13816" max="14058" width="9.109375" style="1"/>
    <col min="14059" max="14059" width="29.44140625" style="1" customWidth="1"/>
    <col min="14060" max="14071" width="10.33203125" style="1" customWidth="1"/>
    <col min="14072" max="14314" width="9.109375" style="1"/>
    <col min="14315" max="14315" width="29.44140625" style="1" customWidth="1"/>
    <col min="14316" max="14327" width="10.33203125" style="1" customWidth="1"/>
    <col min="14328" max="14570" width="9.109375" style="1"/>
    <col min="14571" max="14571" width="29.44140625" style="1" customWidth="1"/>
    <col min="14572" max="14583" width="10.33203125" style="1" customWidth="1"/>
    <col min="14584" max="14826" width="9.109375" style="1"/>
    <col min="14827" max="14827" width="29.44140625" style="1" customWidth="1"/>
    <col min="14828" max="14839" width="10.33203125" style="1" customWidth="1"/>
    <col min="14840" max="15082" width="9.109375" style="1"/>
    <col min="15083" max="15083" width="29.44140625" style="1" customWidth="1"/>
    <col min="15084" max="15095" width="10.33203125" style="1" customWidth="1"/>
    <col min="15096" max="15338" width="9.109375" style="1"/>
    <col min="15339" max="15339" width="29.44140625" style="1" customWidth="1"/>
    <col min="15340" max="15351" width="10.33203125" style="1" customWidth="1"/>
    <col min="15352" max="15594" width="9.109375" style="1"/>
    <col min="15595" max="15595" width="29.44140625" style="1" customWidth="1"/>
    <col min="15596" max="15607" width="10.33203125" style="1" customWidth="1"/>
    <col min="15608" max="15850" width="9.109375" style="1"/>
    <col min="15851" max="15851" width="29.44140625" style="1" customWidth="1"/>
    <col min="15852" max="15863" width="10.33203125" style="1" customWidth="1"/>
    <col min="15864" max="16106" width="9.109375" style="1"/>
    <col min="16107" max="16107" width="29.44140625" style="1" customWidth="1"/>
    <col min="16108" max="16119" width="10.33203125" style="1" customWidth="1"/>
    <col min="16120" max="16384" width="9.109375" style="1"/>
  </cols>
  <sheetData>
    <row r="1" spans="1:11" s="2" customFormat="1" ht="19.5" customHeight="1" x14ac:dyDescent="0.65">
      <c r="A1" s="702" t="s">
        <v>820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2" customFormat="1" ht="37.5" customHeight="1" x14ac:dyDescent="0.65">
      <c r="A2" s="748" t="s">
        <v>821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s="84" customFormat="1" ht="16.5" customHeight="1" thickBot="1" x14ac:dyDescent="0.8">
      <c r="A3" s="14" t="s">
        <v>679</v>
      </c>
      <c r="B3" s="14"/>
      <c r="C3" s="14"/>
      <c r="D3" s="14"/>
      <c r="E3" s="14"/>
      <c r="F3" s="14"/>
      <c r="G3" s="14"/>
      <c r="H3" s="14"/>
      <c r="I3" s="14"/>
      <c r="J3" s="14"/>
      <c r="K3" s="48" t="s">
        <v>426</v>
      </c>
    </row>
    <row r="4" spans="1:11" s="3" customFormat="1" ht="15.75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s="3" customFormat="1" ht="15.75" customHeight="1" x14ac:dyDescent="0.25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s="3" customFormat="1" ht="15.75" customHeight="1" x14ac:dyDescent="0.25">
      <c r="A6" s="702"/>
      <c r="B6" s="197" t="s">
        <v>237</v>
      </c>
      <c r="C6" s="197" t="s">
        <v>270</v>
      </c>
      <c r="D6" s="322" t="s">
        <v>243</v>
      </c>
      <c r="E6" s="197" t="s">
        <v>237</v>
      </c>
      <c r="F6" s="197" t="s">
        <v>270</v>
      </c>
      <c r="G6" s="322" t="s">
        <v>243</v>
      </c>
      <c r="H6" s="197" t="s">
        <v>237</v>
      </c>
      <c r="I6" s="197" t="s">
        <v>270</v>
      </c>
      <c r="J6" s="322" t="s">
        <v>243</v>
      </c>
      <c r="K6" s="725"/>
    </row>
    <row r="7" spans="1:11" s="3" customFormat="1" ht="15.75" customHeight="1" thickBot="1" x14ac:dyDescent="0.3">
      <c r="A7" s="70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26"/>
    </row>
    <row r="8" spans="1:11" ht="20.25" customHeight="1" x14ac:dyDescent="0.25">
      <c r="A8" s="30" t="s">
        <v>553</v>
      </c>
      <c r="B8" s="15"/>
      <c r="C8" s="15"/>
      <c r="D8" s="15"/>
      <c r="E8" s="15"/>
      <c r="F8" s="15"/>
      <c r="G8" s="15"/>
      <c r="H8" s="15"/>
      <c r="I8" s="15"/>
      <c r="J8" s="15"/>
      <c r="K8" s="144" t="s">
        <v>165</v>
      </c>
    </row>
    <row r="9" spans="1:11" ht="20.25" customHeight="1" x14ac:dyDescent="0.25">
      <c r="A9" s="448" t="s">
        <v>16</v>
      </c>
      <c r="B9" s="448">
        <v>16</v>
      </c>
      <c r="C9" s="448">
        <v>23</v>
      </c>
      <c r="D9" s="448">
        <f>SUM(B9:C9)</f>
        <v>39</v>
      </c>
      <c r="E9" s="448">
        <v>0</v>
      </c>
      <c r="F9" s="448">
        <v>0</v>
      </c>
      <c r="G9" s="448">
        <v>0</v>
      </c>
      <c r="H9" s="448">
        <f>SUM(E9+B9)</f>
        <v>16</v>
      </c>
      <c r="I9" s="448">
        <f t="shared" ref="I9:J9" si="0">SUM(F9+C9)</f>
        <v>23</v>
      </c>
      <c r="J9" s="448">
        <f t="shared" si="0"/>
        <v>39</v>
      </c>
      <c r="K9" s="352" t="s">
        <v>173</v>
      </c>
    </row>
    <row r="10" spans="1:11" ht="20.25" customHeight="1" x14ac:dyDescent="0.25">
      <c r="A10" s="448" t="s">
        <v>17</v>
      </c>
      <c r="B10" s="448">
        <v>15</v>
      </c>
      <c r="C10" s="448">
        <v>19</v>
      </c>
      <c r="D10" s="448">
        <f t="shared" ref="D10:D22" si="1">SUM(B10:C10)</f>
        <v>34</v>
      </c>
      <c r="E10" s="448">
        <v>0</v>
      </c>
      <c r="F10" s="448">
        <v>0</v>
      </c>
      <c r="G10" s="448">
        <v>0</v>
      </c>
      <c r="H10" s="448">
        <f t="shared" ref="H10:H22" si="2">SUM(E10+B10)</f>
        <v>15</v>
      </c>
      <c r="I10" s="448">
        <f t="shared" ref="I10:I22" si="3">SUM(F10+C10)</f>
        <v>19</v>
      </c>
      <c r="J10" s="448">
        <f t="shared" ref="J10:J22" si="4">SUM(G10+D10)</f>
        <v>34</v>
      </c>
      <c r="K10" s="423" t="s">
        <v>145</v>
      </c>
    </row>
    <row r="11" spans="1:11" ht="20.25" customHeight="1" x14ac:dyDescent="0.25">
      <c r="A11" s="448" t="s">
        <v>425</v>
      </c>
      <c r="B11" s="448">
        <v>17</v>
      </c>
      <c r="C11" s="448">
        <v>24</v>
      </c>
      <c r="D11" s="448">
        <f t="shared" si="1"/>
        <v>41</v>
      </c>
      <c r="E11" s="448">
        <v>0</v>
      </c>
      <c r="F11" s="448">
        <v>0</v>
      </c>
      <c r="G11" s="448">
        <v>0</v>
      </c>
      <c r="H11" s="448">
        <f t="shared" si="2"/>
        <v>17</v>
      </c>
      <c r="I11" s="448">
        <f t="shared" si="3"/>
        <v>24</v>
      </c>
      <c r="J11" s="448">
        <f t="shared" si="4"/>
        <v>41</v>
      </c>
      <c r="K11" s="410" t="s">
        <v>146</v>
      </c>
    </row>
    <row r="12" spans="1:11" ht="20.25" customHeight="1" x14ac:dyDescent="0.25">
      <c r="A12" s="448" t="s">
        <v>19</v>
      </c>
      <c r="B12" s="448">
        <v>11</v>
      </c>
      <c r="C12" s="448">
        <v>24</v>
      </c>
      <c r="D12" s="448">
        <f t="shared" si="1"/>
        <v>35</v>
      </c>
      <c r="E12" s="448">
        <v>0</v>
      </c>
      <c r="F12" s="448">
        <v>0</v>
      </c>
      <c r="G12" s="448">
        <v>0</v>
      </c>
      <c r="H12" s="448">
        <f t="shared" si="2"/>
        <v>11</v>
      </c>
      <c r="I12" s="448">
        <f t="shared" si="3"/>
        <v>24</v>
      </c>
      <c r="J12" s="448">
        <f t="shared" si="4"/>
        <v>35</v>
      </c>
      <c r="K12" s="352" t="s">
        <v>147</v>
      </c>
    </row>
    <row r="13" spans="1:11" ht="20.25" customHeight="1" x14ac:dyDescent="0.25">
      <c r="A13" s="448" t="s">
        <v>20</v>
      </c>
      <c r="B13" s="448">
        <v>61</v>
      </c>
      <c r="C13" s="448">
        <v>39</v>
      </c>
      <c r="D13" s="448">
        <f t="shared" si="1"/>
        <v>100</v>
      </c>
      <c r="E13" s="448">
        <v>0</v>
      </c>
      <c r="F13" s="448">
        <v>0</v>
      </c>
      <c r="G13" s="448">
        <v>0</v>
      </c>
      <c r="H13" s="448">
        <f t="shared" si="2"/>
        <v>61</v>
      </c>
      <c r="I13" s="448">
        <f t="shared" si="3"/>
        <v>39</v>
      </c>
      <c r="J13" s="448">
        <f t="shared" si="4"/>
        <v>100</v>
      </c>
      <c r="K13" s="423" t="s">
        <v>148</v>
      </c>
    </row>
    <row r="14" spans="1:11" ht="20.25" customHeight="1" x14ac:dyDescent="0.25">
      <c r="A14" s="448" t="s">
        <v>23</v>
      </c>
      <c r="B14" s="448">
        <v>20</v>
      </c>
      <c r="C14" s="448">
        <v>80</v>
      </c>
      <c r="D14" s="448">
        <f t="shared" si="1"/>
        <v>100</v>
      </c>
      <c r="E14" s="448">
        <v>0</v>
      </c>
      <c r="F14" s="448">
        <v>0</v>
      </c>
      <c r="G14" s="448">
        <v>0</v>
      </c>
      <c r="H14" s="448">
        <f t="shared" si="2"/>
        <v>20</v>
      </c>
      <c r="I14" s="448">
        <f t="shared" si="3"/>
        <v>80</v>
      </c>
      <c r="J14" s="448">
        <f t="shared" si="4"/>
        <v>100</v>
      </c>
      <c r="K14" s="410" t="s">
        <v>152</v>
      </c>
    </row>
    <row r="15" spans="1:11" ht="20.25" customHeight="1" x14ac:dyDescent="0.25">
      <c r="A15" s="448" t="s">
        <v>21</v>
      </c>
      <c r="B15" s="448">
        <v>16</v>
      </c>
      <c r="C15" s="448">
        <v>22</v>
      </c>
      <c r="D15" s="448">
        <f t="shared" si="1"/>
        <v>38</v>
      </c>
      <c r="E15" s="448">
        <v>0</v>
      </c>
      <c r="F15" s="448">
        <v>0</v>
      </c>
      <c r="G15" s="448">
        <v>0</v>
      </c>
      <c r="H15" s="448">
        <f t="shared" si="2"/>
        <v>16</v>
      </c>
      <c r="I15" s="448">
        <f t="shared" si="3"/>
        <v>22</v>
      </c>
      <c r="J15" s="448">
        <f t="shared" si="4"/>
        <v>38</v>
      </c>
      <c r="K15" s="352" t="s">
        <v>150</v>
      </c>
    </row>
    <row r="16" spans="1:11" ht="20.25" customHeight="1" x14ac:dyDescent="0.25">
      <c r="A16" s="448" t="s">
        <v>24</v>
      </c>
      <c r="B16" s="448">
        <v>126</v>
      </c>
      <c r="C16" s="448">
        <v>61</v>
      </c>
      <c r="D16" s="448">
        <f t="shared" si="1"/>
        <v>187</v>
      </c>
      <c r="E16" s="448">
        <v>0</v>
      </c>
      <c r="F16" s="448">
        <v>0</v>
      </c>
      <c r="G16" s="448">
        <v>0</v>
      </c>
      <c r="H16" s="448">
        <f t="shared" si="2"/>
        <v>126</v>
      </c>
      <c r="I16" s="448">
        <f t="shared" si="3"/>
        <v>61</v>
      </c>
      <c r="J16" s="448">
        <f t="shared" si="4"/>
        <v>187</v>
      </c>
      <c r="K16" s="423" t="s">
        <v>154</v>
      </c>
    </row>
    <row r="17" spans="1:11" ht="20.25" customHeight="1" x14ac:dyDescent="0.25">
      <c r="A17" s="448" t="s">
        <v>80</v>
      </c>
      <c r="B17" s="448">
        <v>73</v>
      </c>
      <c r="C17" s="448">
        <v>316</v>
      </c>
      <c r="D17" s="448">
        <f t="shared" si="1"/>
        <v>389</v>
      </c>
      <c r="E17" s="448">
        <v>0</v>
      </c>
      <c r="F17" s="448">
        <v>0</v>
      </c>
      <c r="G17" s="448">
        <v>0</v>
      </c>
      <c r="H17" s="448">
        <f t="shared" si="2"/>
        <v>73</v>
      </c>
      <c r="I17" s="448">
        <f t="shared" si="3"/>
        <v>316</v>
      </c>
      <c r="J17" s="448">
        <f t="shared" si="4"/>
        <v>389</v>
      </c>
      <c r="K17" s="410" t="s">
        <v>174</v>
      </c>
    </row>
    <row r="18" spans="1:11" ht="20.25" customHeight="1" x14ac:dyDescent="0.25">
      <c r="A18" s="448" t="s">
        <v>66</v>
      </c>
      <c r="B18" s="448">
        <v>180</v>
      </c>
      <c r="C18" s="448">
        <v>347</v>
      </c>
      <c r="D18" s="448">
        <f t="shared" si="1"/>
        <v>527</v>
      </c>
      <c r="E18" s="448">
        <v>0</v>
      </c>
      <c r="F18" s="448">
        <v>0</v>
      </c>
      <c r="G18" s="448">
        <v>0</v>
      </c>
      <c r="H18" s="448">
        <f t="shared" si="2"/>
        <v>180</v>
      </c>
      <c r="I18" s="448">
        <f t="shared" si="3"/>
        <v>347</v>
      </c>
      <c r="J18" s="448">
        <f t="shared" si="4"/>
        <v>527</v>
      </c>
      <c r="K18" s="352" t="s">
        <v>310</v>
      </c>
    </row>
    <row r="19" spans="1:11" ht="20.25" customHeight="1" x14ac:dyDescent="0.25">
      <c r="A19" s="448" t="s">
        <v>307</v>
      </c>
      <c r="B19" s="448">
        <v>43</v>
      </c>
      <c r="C19" s="448">
        <v>32</v>
      </c>
      <c r="D19" s="448">
        <f t="shared" si="1"/>
        <v>75</v>
      </c>
      <c r="E19" s="448">
        <v>0</v>
      </c>
      <c r="F19" s="448">
        <v>0</v>
      </c>
      <c r="G19" s="448">
        <v>0</v>
      </c>
      <c r="H19" s="448">
        <f t="shared" si="2"/>
        <v>43</v>
      </c>
      <c r="I19" s="448">
        <f t="shared" si="3"/>
        <v>32</v>
      </c>
      <c r="J19" s="448">
        <f t="shared" si="4"/>
        <v>75</v>
      </c>
      <c r="K19" s="423" t="s">
        <v>303</v>
      </c>
    </row>
    <row r="20" spans="1:11" ht="20.25" customHeight="1" x14ac:dyDescent="0.25">
      <c r="A20" s="448" t="s">
        <v>28</v>
      </c>
      <c r="B20" s="448">
        <v>23</v>
      </c>
      <c r="C20" s="448">
        <v>42</v>
      </c>
      <c r="D20" s="448">
        <f t="shared" si="1"/>
        <v>65</v>
      </c>
      <c r="E20" s="448">
        <v>0</v>
      </c>
      <c r="F20" s="448">
        <v>0</v>
      </c>
      <c r="G20" s="448">
        <v>0</v>
      </c>
      <c r="H20" s="448">
        <f t="shared" si="2"/>
        <v>23</v>
      </c>
      <c r="I20" s="448">
        <f t="shared" si="3"/>
        <v>42</v>
      </c>
      <c r="J20" s="448">
        <f t="shared" si="4"/>
        <v>65</v>
      </c>
      <c r="K20" s="410" t="s">
        <v>158</v>
      </c>
    </row>
    <row r="21" spans="1:11" ht="20.25" customHeight="1" x14ac:dyDescent="0.25">
      <c r="A21" s="448" t="s">
        <v>63</v>
      </c>
      <c r="B21" s="448">
        <v>21</v>
      </c>
      <c r="C21" s="448">
        <v>16</v>
      </c>
      <c r="D21" s="448">
        <f t="shared" si="1"/>
        <v>37</v>
      </c>
      <c r="E21" s="448">
        <v>0</v>
      </c>
      <c r="F21" s="448">
        <v>0</v>
      </c>
      <c r="G21" s="448">
        <v>0</v>
      </c>
      <c r="H21" s="448">
        <f t="shared" si="2"/>
        <v>21</v>
      </c>
      <c r="I21" s="448">
        <f t="shared" si="3"/>
        <v>16</v>
      </c>
      <c r="J21" s="448">
        <f t="shared" si="4"/>
        <v>37</v>
      </c>
      <c r="K21" s="352" t="s">
        <v>449</v>
      </c>
    </row>
    <row r="22" spans="1:11" ht="20.25" customHeight="1" x14ac:dyDescent="0.25">
      <c r="A22" s="448" t="s">
        <v>289</v>
      </c>
      <c r="B22" s="448">
        <f>SUM(B9:B21)</f>
        <v>622</v>
      </c>
      <c r="C22" s="448">
        <f>SUM(C9:C21)</f>
        <v>1045</v>
      </c>
      <c r="D22" s="448">
        <f t="shared" si="1"/>
        <v>1667</v>
      </c>
      <c r="E22" s="448">
        <v>0</v>
      </c>
      <c r="F22" s="448">
        <v>0</v>
      </c>
      <c r="G22" s="448">
        <v>0</v>
      </c>
      <c r="H22" s="448">
        <f t="shared" si="2"/>
        <v>622</v>
      </c>
      <c r="I22" s="448">
        <f t="shared" si="3"/>
        <v>1045</v>
      </c>
      <c r="J22" s="448">
        <f t="shared" si="4"/>
        <v>1667</v>
      </c>
      <c r="K22" s="423" t="s">
        <v>162</v>
      </c>
    </row>
    <row r="23" spans="1:11" ht="20.25" customHeight="1" x14ac:dyDescent="0.25">
      <c r="A23" s="448" t="s">
        <v>12</v>
      </c>
      <c r="B23" s="448"/>
      <c r="C23" s="448"/>
      <c r="D23" s="448"/>
      <c r="E23" s="448"/>
      <c r="F23" s="448"/>
      <c r="G23" s="448"/>
      <c r="H23" s="448"/>
      <c r="I23" s="448"/>
      <c r="J23" s="448"/>
      <c r="K23" s="352" t="s">
        <v>171</v>
      </c>
    </row>
    <row r="24" spans="1:11" ht="20.25" customHeight="1" x14ac:dyDescent="0.25">
      <c r="A24" s="448" t="s">
        <v>479</v>
      </c>
      <c r="B24" s="448">
        <v>98</v>
      </c>
      <c r="C24" s="448">
        <v>90</v>
      </c>
      <c r="D24" s="448">
        <v>188</v>
      </c>
      <c r="E24" s="448">
        <v>0</v>
      </c>
      <c r="F24" s="448">
        <v>0</v>
      </c>
      <c r="G24" s="448">
        <v>0</v>
      </c>
      <c r="H24" s="448">
        <f>E24+B24</f>
        <v>98</v>
      </c>
      <c r="I24" s="448">
        <f t="shared" ref="I24:J29" si="5">F24+C24</f>
        <v>90</v>
      </c>
      <c r="J24" s="448">
        <f t="shared" si="5"/>
        <v>188</v>
      </c>
      <c r="K24" s="352" t="s">
        <v>174</v>
      </c>
    </row>
    <row r="25" spans="1:11" ht="20.25" customHeight="1" x14ac:dyDescent="0.25">
      <c r="A25" s="448" t="s">
        <v>66</v>
      </c>
      <c r="B25" s="448">
        <v>82</v>
      </c>
      <c r="C25" s="448">
        <v>76</v>
      </c>
      <c r="D25" s="448">
        <v>158</v>
      </c>
      <c r="E25" s="448">
        <v>0</v>
      </c>
      <c r="F25" s="448">
        <v>0</v>
      </c>
      <c r="G25" s="448">
        <v>0</v>
      </c>
      <c r="H25" s="448">
        <f t="shared" ref="H25:H29" si="6">E25+B25</f>
        <v>82</v>
      </c>
      <c r="I25" s="448">
        <f t="shared" si="5"/>
        <v>76</v>
      </c>
      <c r="J25" s="448">
        <f t="shared" si="5"/>
        <v>158</v>
      </c>
      <c r="K25" s="423" t="s">
        <v>310</v>
      </c>
    </row>
    <row r="26" spans="1:11" ht="20.25" customHeight="1" x14ac:dyDescent="0.25">
      <c r="A26" s="448" t="s">
        <v>475</v>
      </c>
      <c r="B26" s="448">
        <v>52</v>
      </c>
      <c r="C26" s="448">
        <v>171</v>
      </c>
      <c r="D26" s="448">
        <v>223</v>
      </c>
      <c r="E26" s="448">
        <v>0</v>
      </c>
      <c r="F26" s="448">
        <v>0</v>
      </c>
      <c r="G26" s="448">
        <v>0</v>
      </c>
      <c r="H26" s="448">
        <f t="shared" si="6"/>
        <v>52</v>
      </c>
      <c r="I26" s="448">
        <f t="shared" si="5"/>
        <v>171</v>
      </c>
      <c r="J26" s="448">
        <f t="shared" si="5"/>
        <v>223</v>
      </c>
      <c r="K26" s="410" t="s">
        <v>154</v>
      </c>
    </row>
    <row r="27" spans="1:11" ht="20.25" customHeight="1" x14ac:dyDescent="0.25">
      <c r="A27" s="448" t="s">
        <v>28</v>
      </c>
      <c r="B27" s="448">
        <v>42</v>
      </c>
      <c r="C27" s="448">
        <v>9</v>
      </c>
      <c r="D27" s="448">
        <v>51</v>
      </c>
      <c r="E27" s="448">
        <v>0</v>
      </c>
      <c r="F27" s="448">
        <v>0</v>
      </c>
      <c r="G27" s="448">
        <v>0</v>
      </c>
      <c r="H27" s="448">
        <f t="shared" si="6"/>
        <v>42</v>
      </c>
      <c r="I27" s="448">
        <f t="shared" si="5"/>
        <v>9</v>
      </c>
      <c r="J27" s="448">
        <f t="shared" si="5"/>
        <v>51</v>
      </c>
      <c r="K27" s="352" t="s">
        <v>158</v>
      </c>
    </row>
    <row r="28" spans="1:11" ht="20.25" customHeight="1" thickBot="1" x14ac:dyDescent="0.3">
      <c r="A28" s="379" t="s">
        <v>13</v>
      </c>
      <c r="B28" s="242">
        <f>SUM(B24:B27)</f>
        <v>274</v>
      </c>
      <c r="C28" s="242">
        <f t="shared" ref="C28:G28" si="7">SUM(C24:C27)</f>
        <v>346</v>
      </c>
      <c r="D28" s="242">
        <f t="shared" si="7"/>
        <v>620</v>
      </c>
      <c r="E28" s="242">
        <f t="shared" si="7"/>
        <v>0</v>
      </c>
      <c r="F28" s="242">
        <f t="shared" si="7"/>
        <v>0</v>
      </c>
      <c r="G28" s="242">
        <f t="shared" si="7"/>
        <v>0</v>
      </c>
      <c r="H28" s="448">
        <f t="shared" si="6"/>
        <v>274</v>
      </c>
      <c r="I28" s="448">
        <f t="shared" si="5"/>
        <v>346</v>
      </c>
      <c r="J28" s="448">
        <f t="shared" si="5"/>
        <v>620</v>
      </c>
      <c r="K28" s="213" t="s">
        <v>172</v>
      </c>
    </row>
    <row r="29" spans="1:11" ht="20.25" customHeight="1" thickTop="1" thickBot="1" x14ac:dyDescent="0.3">
      <c r="A29" s="378" t="s">
        <v>78</v>
      </c>
      <c r="B29" s="380">
        <f t="shared" ref="B29:G29" si="8">SUM(B28,B22)</f>
        <v>896</v>
      </c>
      <c r="C29" s="380">
        <f t="shared" si="8"/>
        <v>1391</v>
      </c>
      <c r="D29" s="380">
        <f t="shared" si="8"/>
        <v>2287</v>
      </c>
      <c r="E29" s="380">
        <f t="shared" si="8"/>
        <v>0</v>
      </c>
      <c r="F29" s="380">
        <f t="shared" si="8"/>
        <v>0</v>
      </c>
      <c r="G29" s="380">
        <f t="shared" si="8"/>
        <v>0</v>
      </c>
      <c r="H29" s="380">
        <f t="shared" si="6"/>
        <v>896</v>
      </c>
      <c r="I29" s="380">
        <f t="shared" si="5"/>
        <v>1391</v>
      </c>
      <c r="J29" s="380">
        <f t="shared" si="5"/>
        <v>2287</v>
      </c>
      <c r="K29" s="203" t="s">
        <v>526</v>
      </c>
    </row>
    <row r="30" spans="1:11" ht="16.2" thickTop="1" x14ac:dyDescent="0.3">
      <c r="A30" s="4"/>
      <c r="H30" s="448"/>
      <c r="I30" s="448"/>
      <c r="J30" s="448"/>
    </row>
    <row r="31" spans="1:11" ht="15.6" x14ac:dyDescent="0.3">
      <c r="A31" s="4"/>
    </row>
    <row r="32" spans="1:11" ht="15.6" x14ac:dyDescent="0.3">
      <c r="A32" s="4"/>
    </row>
    <row r="33" spans="1:1" ht="15.6" x14ac:dyDescent="0.3">
      <c r="A33" s="4"/>
    </row>
    <row r="34" spans="1:1" ht="15.6" x14ac:dyDescent="0.3">
      <c r="A34" s="4"/>
    </row>
    <row r="35" spans="1:1" ht="15.6" x14ac:dyDescent="0.3">
      <c r="A35" s="4"/>
    </row>
    <row r="36" spans="1:1" ht="15.6" x14ac:dyDescent="0.3">
      <c r="A36" s="4"/>
    </row>
    <row r="37" spans="1:1" ht="15.6" x14ac:dyDescent="0.3">
      <c r="A37" s="4"/>
    </row>
    <row r="38" spans="1:1" ht="15.6" x14ac:dyDescent="0.3">
      <c r="A38" s="4"/>
    </row>
    <row r="39" spans="1:1" ht="15.6" x14ac:dyDescent="0.3">
      <c r="A39" s="4"/>
    </row>
    <row r="40" spans="1:1" ht="15.6" x14ac:dyDescent="0.3">
      <c r="A40" s="4"/>
    </row>
    <row r="41" spans="1:1" ht="15.6" x14ac:dyDescent="0.3">
      <c r="A41" s="4"/>
    </row>
    <row r="42" spans="1:1" ht="15.6" x14ac:dyDescent="0.3">
      <c r="A42" s="4"/>
    </row>
    <row r="43" spans="1:1" ht="15.6" x14ac:dyDescent="0.3">
      <c r="A43" s="4"/>
    </row>
    <row r="44" spans="1:1" ht="15.6" x14ac:dyDescent="0.3">
      <c r="A44" s="4"/>
    </row>
    <row r="45" spans="1:1" ht="15.6" x14ac:dyDescent="0.3">
      <c r="A45" s="4"/>
    </row>
    <row r="46" spans="1:1" ht="15.6" x14ac:dyDescent="0.3">
      <c r="A46" s="4"/>
    </row>
    <row r="47" spans="1:1" ht="15.6" x14ac:dyDescent="0.3">
      <c r="A47" s="4"/>
    </row>
    <row r="48" spans="1:1" ht="15.6" x14ac:dyDescent="0.3">
      <c r="A48" s="4"/>
    </row>
    <row r="49" spans="1:1" ht="15.6" x14ac:dyDescent="0.3">
      <c r="A49" s="4"/>
    </row>
    <row r="50" spans="1:1" ht="15.6" x14ac:dyDescent="0.3">
      <c r="A50" s="4"/>
    </row>
    <row r="51" spans="1:1" ht="15.6" x14ac:dyDescent="0.3">
      <c r="A51" s="4"/>
    </row>
    <row r="52" spans="1:1" ht="15.6" x14ac:dyDescent="0.3">
      <c r="A52" s="4"/>
    </row>
    <row r="53" spans="1:1" ht="15.6" x14ac:dyDescent="0.3">
      <c r="A53" s="4"/>
    </row>
    <row r="54" spans="1:1" ht="15.6" x14ac:dyDescent="0.3">
      <c r="A54" s="4"/>
    </row>
    <row r="55" spans="1:1" ht="15.6" x14ac:dyDescent="0.3">
      <c r="A55" s="4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5" firstPageNumber="10" orientation="landscape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00B050"/>
  </sheetPr>
  <dimension ref="A1:K79"/>
  <sheetViews>
    <sheetView rightToLeft="1" view="pageBreakPreview" zoomScale="85" zoomScaleNormal="60" zoomScaleSheetLayoutView="85" workbookViewId="0">
      <selection activeCell="N6" sqref="N6"/>
    </sheetView>
  </sheetViews>
  <sheetFormatPr defaultRowHeight="13.2" x14ac:dyDescent="0.25"/>
  <cols>
    <col min="1" max="1" width="30.6640625" style="1" customWidth="1"/>
    <col min="2" max="10" width="9.6640625" style="1" customWidth="1"/>
    <col min="11" max="11" width="34.5546875" style="1" customWidth="1"/>
    <col min="12" max="242" width="9.109375" style="1"/>
    <col min="243" max="243" width="28.33203125" style="1" customWidth="1"/>
    <col min="244" max="255" width="10.33203125" style="1" customWidth="1"/>
    <col min="256" max="498" width="9.109375" style="1"/>
    <col min="499" max="499" width="28.33203125" style="1" customWidth="1"/>
    <col min="500" max="511" width="10.33203125" style="1" customWidth="1"/>
    <col min="512" max="754" width="9.109375" style="1"/>
    <col min="755" max="755" width="28.33203125" style="1" customWidth="1"/>
    <col min="756" max="767" width="10.33203125" style="1" customWidth="1"/>
    <col min="768" max="1010" width="9.109375" style="1"/>
    <col min="1011" max="1011" width="28.33203125" style="1" customWidth="1"/>
    <col min="1012" max="1023" width="10.33203125" style="1" customWidth="1"/>
    <col min="1024" max="1266" width="9.109375" style="1"/>
    <col min="1267" max="1267" width="28.33203125" style="1" customWidth="1"/>
    <col min="1268" max="1279" width="10.33203125" style="1" customWidth="1"/>
    <col min="1280" max="1522" width="9.109375" style="1"/>
    <col min="1523" max="1523" width="28.33203125" style="1" customWidth="1"/>
    <col min="1524" max="1535" width="10.33203125" style="1" customWidth="1"/>
    <col min="1536" max="1778" width="9.109375" style="1"/>
    <col min="1779" max="1779" width="28.33203125" style="1" customWidth="1"/>
    <col min="1780" max="1791" width="10.33203125" style="1" customWidth="1"/>
    <col min="1792" max="2034" width="9.109375" style="1"/>
    <col min="2035" max="2035" width="28.33203125" style="1" customWidth="1"/>
    <col min="2036" max="2047" width="10.33203125" style="1" customWidth="1"/>
    <col min="2048" max="2290" width="9.109375" style="1"/>
    <col min="2291" max="2291" width="28.33203125" style="1" customWidth="1"/>
    <col min="2292" max="2303" width="10.33203125" style="1" customWidth="1"/>
    <col min="2304" max="2546" width="9.109375" style="1"/>
    <col min="2547" max="2547" width="28.33203125" style="1" customWidth="1"/>
    <col min="2548" max="2559" width="10.33203125" style="1" customWidth="1"/>
    <col min="2560" max="2802" width="9.109375" style="1"/>
    <col min="2803" max="2803" width="28.33203125" style="1" customWidth="1"/>
    <col min="2804" max="2815" width="10.33203125" style="1" customWidth="1"/>
    <col min="2816" max="3058" width="9.109375" style="1"/>
    <col min="3059" max="3059" width="28.33203125" style="1" customWidth="1"/>
    <col min="3060" max="3071" width="10.33203125" style="1" customWidth="1"/>
    <col min="3072" max="3314" width="9.109375" style="1"/>
    <col min="3315" max="3315" width="28.33203125" style="1" customWidth="1"/>
    <col min="3316" max="3327" width="10.33203125" style="1" customWidth="1"/>
    <col min="3328" max="3570" width="9.109375" style="1"/>
    <col min="3571" max="3571" width="28.33203125" style="1" customWidth="1"/>
    <col min="3572" max="3583" width="10.33203125" style="1" customWidth="1"/>
    <col min="3584" max="3826" width="9.109375" style="1"/>
    <col min="3827" max="3827" width="28.33203125" style="1" customWidth="1"/>
    <col min="3828" max="3839" width="10.33203125" style="1" customWidth="1"/>
    <col min="3840" max="4082" width="9.109375" style="1"/>
    <col min="4083" max="4083" width="28.33203125" style="1" customWidth="1"/>
    <col min="4084" max="4095" width="10.33203125" style="1" customWidth="1"/>
    <col min="4096" max="4338" width="9.109375" style="1"/>
    <col min="4339" max="4339" width="28.33203125" style="1" customWidth="1"/>
    <col min="4340" max="4351" width="10.33203125" style="1" customWidth="1"/>
    <col min="4352" max="4594" width="9.109375" style="1"/>
    <col min="4595" max="4595" width="28.33203125" style="1" customWidth="1"/>
    <col min="4596" max="4607" width="10.33203125" style="1" customWidth="1"/>
    <col min="4608" max="4850" width="9.109375" style="1"/>
    <col min="4851" max="4851" width="28.33203125" style="1" customWidth="1"/>
    <col min="4852" max="4863" width="10.33203125" style="1" customWidth="1"/>
    <col min="4864" max="5106" width="9.109375" style="1"/>
    <col min="5107" max="5107" width="28.33203125" style="1" customWidth="1"/>
    <col min="5108" max="5119" width="10.33203125" style="1" customWidth="1"/>
    <col min="5120" max="5362" width="9.109375" style="1"/>
    <col min="5363" max="5363" width="28.33203125" style="1" customWidth="1"/>
    <col min="5364" max="5375" width="10.33203125" style="1" customWidth="1"/>
    <col min="5376" max="5618" width="9.109375" style="1"/>
    <col min="5619" max="5619" width="28.33203125" style="1" customWidth="1"/>
    <col min="5620" max="5631" width="10.33203125" style="1" customWidth="1"/>
    <col min="5632" max="5874" width="9.109375" style="1"/>
    <col min="5875" max="5875" width="28.33203125" style="1" customWidth="1"/>
    <col min="5876" max="5887" width="10.33203125" style="1" customWidth="1"/>
    <col min="5888" max="6130" width="9.109375" style="1"/>
    <col min="6131" max="6131" width="28.33203125" style="1" customWidth="1"/>
    <col min="6132" max="6143" width="10.33203125" style="1" customWidth="1"/>
    <col min="6144" max="6386" width="9.109375" style="1"/>
    <col min="6387" max="6387" width="28.33203125" style="1" customWidth="1"/>
    <col min="6388" max="6399" width="10.33203125" style="1" customWidth="1"/>
    <col min="6400" max="6642" width="9.109375" style="1"/>
    <col min="6643" max="6643" width="28.33203125" style="1" customWidth="1"/>
    <col min="6644" max="6655" width="10.33203125" style="1" customWidth="1"/>
    <col min="6656" max="6898" width="9.109375" style="1"/>
    <col min="6899" max="6899" width="28.33203125" style="1" customWidth="1"/>
    <col min="6900" max="6911" width="10.33203125" style="1" customWidth="1"/>
    <col min="6912" max="7154" width="9.109375" style="1"/>
    <col min="7155" max="7155" width="28.33203125" style="1" customWidth="1"/>
    <col min="7156" max="7167" width="10.33203125" style="1" customWidth="1"/>
    <col min="7168" max="7410" width="9.109375" style="1"/>
    <col min="7411" max="7411" width="28.33203125" style="1" customWidth="1"/>
    <col min="7412" max="7423" width="10.33203125" style="1" customWidth="1"/>
    <col min="7424" max="7666" width="9.109375" style="1"/>
    <col min="7667" max="7667" width="28.33203125" style="1" customWidth="1"/>
    <col min="7668" max="7679" width="10.33203125" style="1" customWidth="1"/>
    <col min="7680" max="7922" width="9.109375" style="1"/>
    <col min="7923" max="7923" width="28.33203125" style="1" customWidth="1"/>
    <col min="7924" max="7935" width="10.33203125" style="1" customWidth="1"/>
    <col min="7936" max="8178" width="9.109375" style="1"/>
    <col min="8179" max="8179" width="28.33203125" style="1" customWidth="1"/>
    <col min="8180" max="8191" width="10.33203125" style="1" customWidth="1"/>
    <col min="8192" max="8434" width="9.109375" style="1"/>
    <col min="8435" max="8435" width="28.33203125" style="1" customWidth="1"/>
    <col min="8436" max="8447" width="10.33203125" style="1" customWidth="1"/>
    <col min="8448" max="8690" width="9.109375" style="1"/>
    <col min="8691" max="8691" width="28.33203125" style="1" customWidth="1"/>
    <col min="8692" max="8703" width="10.33203125" style="1" customWidth="1"/>
    <col min="8704" max="8946" width="9.109375" style="1"/>
    <col min="8947" max="8947" width="28.33203125" style="1" customWidth="1"/>
    <col min="8948" max="8959" width="10.33203125" style="1" customWidth="1"/>
    <col min="8960" max="9202" width="9.109375" style="1"/>
    <col min="9203" max="9203" width="28.33203125" style="1" customWidth="1"/>
    <col min="9204" max="9215" width="10.33203125" style="1" customWidth="1"/>
    <col min="9216" max="9458" width="9.109375" style="1"/>
    <col min="9459" max="9459" width="28.33203125" style="1" customWidth="1"/>
    <col min="9460" max="9471" width="10.33203125" style="1" customWidth="1"/>
    <col min="9472" max="9714" width="9.109375" style="1"/>
    <col min="9715" max="9715" width="28.33203125" style="1" customWidth="1"/>
    <col min="9716" max="9727" width="10.33203125" style="1" customWidth="1"/>
    <col min="9728" max="9970" width="9.109375" style="1"/>
    <col min="9971" max="9971" width="28.33203125" style="1" customWidth="1"/>
    <col min="9972" max="9983" width="10.33203125" style="1" customWidth="1"/>
    <col min="9984" max="10226" width="9.109375" style="1"/>
    <col min="10227" max="10227" width="28.33203125" style="1" customWidth="1"/>
    <col min="10228" max="10239" width="10.33203125" style="1" customWidth="1"/>
    <col min="10240" max="10482" width="9.109375" style="1"/>
    <col min="10483" max="10483" width="28.33203125" style="1" customWidth="1"/>
    <col min="10484" max="10495" width="10.33203125" style="1" customWidth="1"/>
    <col min="10496" max="10738" width="9.109375" style="1"/>
    <col min="10739" max="10739" width="28.33203125" style="1" customWidth="1"/>
    <col min="10740" max="10751" width="10.33203125" style="1" customWidth="1"/>
    <col min="10752" max="10994" width="9.109375" style="1"/>
    <col min="10995" max="10995" width="28.33203125" style="1" customWidth="1"/>
    <col min="10996" max="11007" width="10.33203125" style="1" customWidth="1"/>
    <col min="11008" max="11250" width="9.109375" style="1"/>
    <col min="11251" max="11251" width="28.33203125" style="1" customWidth="1"/>
    <col min="11252" max="11263" width="10.33203125" style="1" customWidth="1"/>
    <col min="11264" max="11506" width="9.109375" style="1"/>
    <col min="11507" max="11507" width="28.33203125" style="1" customWidth="1"/>
    <col min="11508" max="11519" width="10.33203125" style="1" customWidth="1"/>
    <col min="11520" max="11762" width="9.109375" style="1"/>
    <col min="11763" max="11763" width="28.33203125" style="1" customWidth="1"/>
    <col min="11764" max="11775" width="10.33203125" style="1" customWidth="1"/>
    <col min="11776" max="12018" width="9.109375" style="1"/>
    <col min="12019" max="12019" width="28.33203125" style="1" customWidth="1"/>
    <col min="12020" max="12031" width="10.33203125" style="1" customWidth="1"/>
    <col min="12032" max="12274" width="9.109375" style="1"/>
    <col min="12275" max="12275" width="28.33203125" style="1" customWidth="1"/>
    <col min="12276" max="12287" width="10.33203125" style="1" customWidth="1"/>
    <col min="12288" max="12530" width="9.109375" style="1"/>
    <col min="12531" max="12531" width="28.33203125" style="1" customWidth="1"/>
    <col min="12532" max="12543" width="10.33203125" style="1" customWidth="1"/>
    <col min="12544" max="12786" width="9.109375" style="1"/>
    <col min="12787" max="12787" width="28.33203125" style="1" customWidth="1"/>
    <col min="12788" max="12799" width="10.33203125" style="1" customWidth="1"/>
    <col min="12800" max="13042" width="9.109375" style="1"/>
    <col min="13043" max="13043" width="28.33203125" style="1" customWidth="1"/>
    <col min="13044" max="13055" width="10.33203125" style="1" customWidth="1"/>
    <col min="13056" max="13298" width="9.109375" style="1"/>
    <col min="13299" max="13299" width="28.33203125" style="1" customWidth="1"/>
    <col min="13300" max="13311" width="10.33203125" style="1" customWidth="1"/>
    <col min="13312" max="13554" width="9.109375" style="1"/>
    <col min="13555" max="13555" width="28.33203125" style="1" customWidth="1"/>
    <col min="13556" max="13567" width="10.33203125" style="1" customWidth="1"/>
    <col min="13568" max="13810" width="9.109375" style="1"/>
    <col min="13811" max="13811" width="28.33203125" style="1" customWidth="1"/>
    <col min="13812" max="13823" width="10.33203125" style="1" customWidth="1"/>
    <col min="13824" max="14066" width="9.109375" style="1"/>
    <col min="14067" max="14067" width="28.33203125" style="1" customWidth="1"/>
    <col min="14068" max="14079" width="10.33203125" style="1" customWidth="1"/>
    <col min="14080" max="14322" width="9.109375" style="1"/>
    <col min="14323" max="14323" width="28.33203125" style="1" customWidth="1"/>
    <col min="14324" max="14335" width="10.33203125" style="1" customWidth="1"/>
    <col min="14336" max="14578" width="9.109375" style="1"/>
    <col min="14579" max="14579" width="28.33203125" style="1" customWidth="1"/>
    <col min="14580" max="14591" width="10.33203125" style="1" customWidth="1"/>
    <col min="14592" max="14834" width="9.109375" style="1"/>
    <col min="14835" max="14835" width="28.33203125" style="1" customWidth="1"/>
    <col min="14836" max="14847" width="10.33203125" style="1" customWidth="1"/>
    <col min="14848" max="15090" width="9.109375" style="1"/>
    <col min="15091" max="15091" width="28.33203125" style="1" customWidth="1"/>
    <col min="15092" max="15103" width="10.33203125" style="1" customWidth="1"/>
    <col min="15104" max="15346" width="9.109375" style="1"/>
    <col min="15347" max="15347" width="28.33203125" style="1" customWidth="1"/>
    <col min="15348" max="15359" width="10.33203125" style="1" customWidth="1"/>
    <col min="15360" max="15602" width="9.109375" style="1"/>
    <col min="15603" max="15603" width="28.33203125" style="1" customWidth="1"/>
    <col min="15604" max="15615" width="10.33203125" style="1" customWidth="1"/>
    <col min="15616" max="15858" width="9.109375" style="1"/>
    <col min="15859" max="15859" width="28.33203125" style="1" customWidth="1"/>
    <col min="15860" max="15871" width="10.33203125" style="1" customWidth="1"/>
    <col min="15872" max="16114" width="9.109375" style="1"/>
    <col min="16115" max="16115" width="28.33203125" style="1" customWidth="1"/>
    <col min="16116" max="16127" width="10.33203125" style="1" customWidth="1"/>
    <col min="16128" max="16384" width="9.109375" style="1"/>
  </cols>
  <sheetData>
    <row r="1" spans="1:11" s="2" customFormat="1" ht="29.25" customHeight="1" x14ac:dyDescent="0.65">
      <c r="A1" s="702" t="s">
        <v>822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2" customFormat="1" ht="37.5" customHeight="1" x14ac:dyDescent="0.65">
      <c r="A2" s="748" t="s">
        <v>823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s="2" customFormat="1" ht="15" customHeight="1" thickBot="1" x14ac:dyDescent="0.7">
      <c r="A3" s="14" t="s">
        <v>680</v>
      </c>
      <c r="B3" s="138"/>
      <c r="C3" s="138"/>
      <c r="D3" s="138"/>
      <c r="E3" s="138"/>
      <c r="F3" s="138"/>
      <c r="G3" s="138"/>
      <c r="H3" s="138"/>
      <c r="I3" s="138"/>
      <c r="J3" s="138"/>
      <c r="K3" s="48" t="s">
        <v>681</v>
      </c>
    </row>
    <row r="4" spans="1:11" ht="16.5" customHeight="1" thickTop="1" x14ac:dyDescent="0.25">
      <c r="A4" s="701" t="s">
        <v>14</v>
      </c>
      <c r="B4" s="701" t="s">
        <v>6</v>
      </c>
      <c r="C4" s="701"/>
      <c r="D4" s="701"/>
      <c r="E4" s="701" t="s">
        <v>7</v>
      </c>
      <c r="F4" s="701"/>
      <c r="G4" s="701"/>
      <c r="H4" s="701" t="s">
        <v>236</v>
      </c>
      <c r="I4" s="701"/>
      <c r="J4" s="701"/>
      <c r="K4" s="724" t="s">
        <v>164</v>
      </c>
    </row>
    <row r="5" spans="1:11" ht="11.25" customHeight="1" x14ac:dyDescent="0.25">
      <c r="A5" s="702"/>
      <c r="B5" s="702" t="s">
        <v>448</v>
      </c>
      <c r="C5" s="702"/>
      <c r="D5" s="702"/>
      <c r="E5" s="702" t="s">
        <v>128</v>
      </c>
      <c r="F5" s="702"/>
      <c r="G5" s="702"/>
      <c r="H5" s="702" t="s">
        <v>129</v>
      </c>
      <c r="I5" s="702"/>
      <c r="J5" s="702"/>
      <c r="K5" s="725"/>
    </row>
    <row r="6" spans="1:11" ht="17.25" customHeight="1" x14ac:dyDescent="0.25">
      <c r="A6" s="702"/>
      <c r="B6" s="197" t="s">
        <v>237</v>
      </c>
      <c r="C6" s="197" t="s">
        <v>270</v>
      </c>
      <c r="D6" s="322" t="s">
        <v>243</v>
      </c>
      <c r="E6" s="197" t="s">
        <v>237</v>
      </c>
      <c r="F6" s="197" t="s">
        <v>270</v>
      </c>
      <c r="G6" s="322" t="s">
        <v>243</v>
      </c>
      <c r="H6" s="197" t="s">
        <v>237</v>
      </c>
      <c r="I6" s="197" t="s">
        <v>270</v>
      </c>
      <c r="J6" s="322" t="s">
        <v>243</v>
      </c>
      <c r="K6" s="725"/>
    </row>
    <row r="7" spans="1:11" ht="15.75" customHeight="1" thickBot="1" x14ac:dyDescent="0.3">
      <c r="A7" s="70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26"/>
    </row>
    <row r="8" spans="1:11" ht="17.25" customHeight="1" x14ac:dyDescent="0.25">
      <c r="A8" s="137" t="s">
        <v>9</v>
      </c>
      <c r="D8" s="29"/>
      <c r="E8" s="29"/>
      <c r="F8" s="29"/>
      <c r="G8" s="29"/>
      <c r="H8" s="29"/>
      <c r="I8" s="29"/>
      <c r="J8" s="29"/>
      <c r="K8" s="144" t="s">
        <v>165</v>
      </c>
    </row>
    <row r="9" spans="1:11" ht="18.75" customHeight="1" x14ac:dyDescent="0.25">
      <c r="A9" s="448" t="s">
        <v>16</v>
      </c>
      <c r="B9" s="448">
        <v>16</v>
      </c>
      <c r="C9" s="448">
        <v>17</v>
      </c>
      <c r="D9" s="448">
        <v>33</v>
      </c>
      <c r="E9" s="448">
        <v>0</v>
      </c>
      <c r="F9" s="448">
        <v>0</v>
      </c>
      <c r="G9" s="448">
        <v>0</v>
      </c>
      <c r="H9" s="448">
        <f>E9+B9</f>
        <v>16</v>
      </c>
      <c r="I9" s="448">
        <f t="shared" ref="I9:J9" si="0">F9+C9</f>
        <v>17</v>
      </c>
      <c r="J9" s="448">
        <f t="shared" si="0"/>
        <v>33</v>
      </c>
      <c r="K9" s="352" t="s">
        <v>173</v>
      </c>
    </row>
    <row r="10" spans="1:11" ht="20.25" customHeight="1" x14ac:dyDescent="0.25">
      <c r="A10" s="448" t="s">
        <v>17</v>
      </c>
      <c r="B10" s="448">
        <v>27</v>
      </c>
      <c r="C10" s="448">
        <v>40</v>
      </c>
      <c r="D10" s="448">
        <v>67</v>
      </c>
      <c r="E10" s="448">
        <v>0</v>
      </c>
      <c r="F10" s="448">
        <v>0</v>
      </c>
      <c r="G10" s="448">
        <v>0</v>
      </c>
      <c r="H10" s="448">
        <f t="shared" ref="H10:H23" si="1">E10+B10</f>
        <v>27</v>
      </c>
      <c r="I10" s="448">
        <f t="shared" ref="I10:I23" si="2">F10+C10</f>
        <v>40</v>
      </c>
      <c r="J10" s="448">
        <f t="shared" ref="J10:J23" si="3">G10+D10</f>
        <v>67</v>
      </c>
      <c r="K10" s="352" t="s">
        <v>145</v>
      </c>
    </row>
    <row r="11" spans="1:11" ht="20.25" customHeight="1" x14ac:dyDescent="0.25">
      <c r="A11" s="448" t="s">
        <v>19</v>
      </c>
      <c r="B11" s="448">
        <v>11</v>
      </c>
      <c r="C11" s="448">
        <v>19</v>
      </c>
      <c r="D11" s="448">
        <v>30</v>
      </c>
      <c r="E11" s="448">
        <v>0</v>
      </c>
      <c r="F11" s="448">
        <v>0</v>
      </c>
      <c r="G11" s="448">
        <v>0</v>
      </c>
      <c r="H11" s="448">
        <f t="shared" si="1"/>
        <v>11</v>
      </c>
      <c r="I11" s="448">
        <f t="shared" si="2"/>
        <v>19</v>
      </c>
      <c r="J11" s="448">
        <f t="shared" si="3"/>
        <v>30</v>
      </c>
      <c r="K11" s="352" t="s">
        <v>147</v>
      </c>
    </row>
    <row r="12" spans="1:11" ht="20.25" customHeight="1" x14ac:dyDescent="0.25">
      <c r="A12" s="448" t="s">
        <v>20</v>
      </c>
      <c r="B12" s="448">
        <v>54</v>
      </c>
      <c r="C12" s="448">
        <v>60</v>
      </c>
      <c r="D12" s="448">
        <v>114</v>
      </c>
      <c r="E12" s="448">
        <v>0</v>
      </c>
      <c r="F12" s="448">
        <v>0</v>
      </c>
      <c r="G12" s="448">
        <v>0</v>
      </c>
      <c r="H12" s="448">
        <f t="shared" si="1"/>
        <v>54</v>
      </c>
      <c r="I12" s="448">
        <f t="shared" si="2"/>
        <v>60</v>
      </c>
      <c r="J12" s="448">
        <f t="shared" si="3"/>
        <v>114</v>
      </c>
      <c r="K12" s="352" t="s">
        <v>148</v>
      </c>
    </row>
    <row r="13" spans="1:11" ht="20.25" customHeight="1" x14ac:dyDescent="0.25">
      <c r="A13" s="448" t="s">
        <v>21</v>
      </c>
      <c r="B13" s="448">
        <v>93</v>
      </c>
      <c r="C13" s="448">
        <v>91</v>
      </c>
      <c r="D13" s="448">
        <v>184</v>
      </c>
      <c r="E13" s="448">
        <v>0</v>
      </c>
      <c r="F13" s="448">
        <v>0</v>
      </c>
      <c r="G13" s="448">
        <v>0</v>
      </c>
      <c r="H13" s="448">
        <f t="shared" si="1"/>
        <v>93</v>
      </c>
      <c r="I13" s="448">
        <f t="shared" si="2"/>
        <v>91</v>
      </c>
      <c r="J13" s="448">
        <f t="shared" si="3"/>
        <v>184</v>
      </c>
      <c r="K13" s="352" t="s">
        <v>150</v>
      </c>
    </row>
    <row r="14" spans="1:11" ht="20.25" customHeight="1" x14ac:dyDescent="0.25">
      <c r="A14" s="448" t="s">
        <v>480</v>
      </c>
      <c r="B14" s="448">
        <v>26</v>
      </c>
      <c r="C14" s="448">
        <v>15</v>
      </c>
      <c r="D14" s="448">
        <v>41</v>
      </c>
      <c r="E14" s="448">
        <v>0</v>
      </c>
      <c r="F14" s="448">
        <v>0</v>
      </c>
      <c r="G14" s="448">
        <v>0</v>
      </c>
      <c r="H14" s="448">
        <f t="shared" si="1"/>
        <v>26</v>
      </c>
      <c r="I14" s="448">
        <f t="shared" si="2"/>
        <v>15</v>
      </c>
      <c r="J14" s="448">
        <f t="shared" si="3"/>
        <v>41</v>
      </c>
      <c r="K14" s="423" t="s">
        <v>151</v>
      </c>
    </row>
    <row r="15" spans="1:11" ht="20.25" customHeight="1" x14ac:dyDescent="0.25">
      <c r="A15" s="448" t="s">
        <v>298</v>
      </c>
      <c r="B15" s="448">
        <v>63</v>
      </c>
      <c r="C15" s="448">
        <v>114</v>
      </c>
      <c r="D15" s="448">
        <v>177</v>
      </c>
      <c r="E15" s="448">
        <v>0</v>
      </c>
      <c r="F15" s="448">
        <v>0</v>
      </c>
      <c r="G15" s="448">
        <v>0</v>
      </c>
      <c r="H15" s="448">
        <f t="shared" si="1"/>
        <v>63</v>
      </c>
      <c r="I15" s="448">
        <f t="shared" si="2"/>
        <v>114</v>
      </c>
      <c r="J15" s="448">
        <f t="shared" si="3"/>
        <v>177</v>
      </c>
      <c r="K15" s="410" t="s">
        <v>152</v>
      </c>
    </row>
    <row r="16" spans="1:11" ht="20.25" customHeight="1" x14ac:dyDescent="0.25">
      <c r="A16" s="448" t="s">
        <v>311</v>
      </c>
      <c r="B16" s="448">
        <v>206</v>
      </c>
      <c r="C16" s="448">
        <v>360</v>
      </c>
      <c r="D16" s="448">
        <v>566</v>
      </c>
      <c r="E16" s="448">
        <v>0</v>
      </c>
      <c r="F16" s="448">
        <v>0</v>
      </c>
      <c r="G16" s="448">
        <v>0</v>
      </c>
      <c r="H16" s="448">
        <f t="shared" si="1"/>
        <v>206</v>
      </c>
      <c r="I16" s="448">
        <f t="shared" si="2"/>
        <v>360</v>
      </c>
      <c r="J16" s="448">
        <f t="shared" si="3"/>
        <v>566</v>
      </c>
      <c r="K16" s="352" t="s">
        <v>297</v>
      </c>
    </row>
    <row r="17" spans="1:11" ht="20.25" customHeight="1" x14ac:dyDescent="0.25">
      <c r="A17" s="448" t="s">
        <v>54</v>
      </c>
      <c r="B17" s="448">
        <v>82</v>
      </c>
      <c r="C17" s="448">
        <v>84</v>
      </c>
      <c r="D17" s="448">
        <v>166</v>
      </c>
      <c r="E17" s="448">
        <v>0</v>
      </c>
      <c r="F17" s="448">
        <v>0</v>
      </c>
      <c r="G17" s="448">
        <v>0</v>
      </c>
      <c r="H17" s="448">
        <f t="shared" si="1"/>
        <v>82</v>
      </c>
      <c r="I17" s="448">
        <f t="shared" si="2"/>
        <v>84</v>
      </c>
      <c r="J17" s="448">
        <f t="shared" si="3"/>
        <v>166</v>
      </c>
      <c r="K17" s="352" t="s">
        <v>295</v>
      </c>
    </row>
    <row r="18" spans="1:11" ht="20.25" customHeight="1" x14ac:dyDescent="0.25">
      <c r="A18" s="448" t="s">
        <v>312</v>
      </c>
      <c r="B18" s="448">
        <v>157</v>
      </c>
      <c r="C18" s="448">
        <v>195</v>
      </c>
      <c r="D18" s="448">
        <v>352</v>
      </c>
      <c r="E18" s="448">
        <v>0</v>
      </c>
      <c r="F18" s="448">
        <v>0</v>
      </c>
      <c r="G18" s="448">
        <v>0</v>
      </c>
      <c r="H18" s="448">
        <f t="shared" si="1"/>
        <v>157</v>
      </c>
      <c r="I18" s="448">
        <f t="shared" si="2"/>
        <v>195</v>
      </c>
      <c r="J18" s="448">
        <f t="shared" si="3"/>
        <v>352</v>
      </c>
      <c r="K18" s="352" t="s">
        <v>191</v>
      </c>
    </row>
    <row r="19" spans="1:11" ht="15.75" customHeight="1" x14ac:dyDescent="0.25">
      <c r="A19" s="448" t="s">
        <v>25</v>
      </c>
      <c r="B19" s="448">
        <v>45</v>
      </c>
      <c r="C19" s="448">
        <v>58</v>
      </c>
      <c r="D19" s="448">
        <v>103</v>
      </c>
      <c r="E19" s="448">
        <v>0</v>
      </c>
      <c r="F19" s="448">
        <v>0</v>
      </c>
      <c r="G19" s="448">
        <v>0</v>
      </c>
      <c r="H19" s="448">
        <f t="shared" si="1"/>
        <v>45</v>
      </c>
      <c r="I19" s="448">
        <f t="shared" si="2"/>
        <v>58</v>
      </c>
      <c r="J19" s="448">
        <f t="shared" si="3"/>
        <v>103</v>
      </c>
      <c r="K19" s="352" t="s">
        <v>277</v>
      </c>
    </row>
    <row r="20" spans="1:11" ht="20.25" customHeight="1" x14ac:dyDescent="0.25">
      <c r="A20" s="448" t="s">
        <v>24</v>
      </c>
      <c r="B20" s="448">
        <v>209</v>
      </c>
      <c r="C20" s="448">
        <v>115</v>
      </c>
      <c r="D20" s="448">
        <v>324</v>
      </c>
      <c r="E20" s="448">
        <v>0</v>
      </c>
      <c r="F20" s="448">
        <v>0</v>
      </c>
      <c r="G20" s="448">
        <v>0</v>
      </c>
      <c r="H20" s="448">
        <f t="shared" si="1"/>
        <v>209</v>
      </c>
      <c r="I20" s="448">
        <f t="shared" si="2"/>
        <v>115</v>
      </c>
      <c r="J20" s="448">
        <f t="shared" si="3"/>
        <v>324</v>
      </c>
      <c r="K20" s="352" t="s">
        <v>167</v>
      </c>
    </row>
    <row r="21" spans="1:11" ht="20.25" customHeight="1" x14ac:dyDescent="0.25">
      <c r="A21" s="448" t="s">
        <v>280</v>
      </c>
      <c r="B21" s="448">
        <v>57</v>
      </c>
      <c r="C21" s="448">
        <v>25</v>
      </c>
      <c r="D21" s="448">
        <v>82</v>
      </c>
      <c r="E21" s="448">
        <v>0</v>
      </c>
      <c r="F21" s="448">
        <v>0</v>
      </c>
      <c r="G21" s="448">
        <v>0</v>
      </c>
      <c r="H21" s="448">
        <f t="shared" si="1"/>
        <v>57</v>
      </c>
      <c r="I21" s="448">
        <f t="shared" si="2"/>
        <v>25</v>
      </c>
      <c r="J21" s="448">
        <f t="shared" si="3"/>
        <v>82</v>
      </c>
      <c r="K21" s="352" t="s">
        <v>281</v>
      </c>
    </row>
    <row r="22" spans="1:11" ht="20.25" customHeight="1" x14ac:dyDescent="0.25">
      <c r="A22" s="448" t="s">
        <v>261</v>
      </c>
      <c r="B22" s="448">
        <v>39</v>
      </c>
      <c r="C22" s="448">
        <v>53</v>
      </c>
      <c r="D22" s="448">
        <v>92</v>
      </c>
      <c r="E22" s="448">
        <v>0</v>
      </c>
      <c r="F22" s="448">
        <v>0</v>
      </c>
      <c r="G22" s="448">
        <v>0</v>
      </c>
      <c r="H22" s="448">
        <f t="shared" si="1"/>
        <v>39</v>
      </c>
      <c r="I22" s="448">
        <f t="shared" si="2"/>
        <v>53</v>
      </c>
      <c r="J22" s="448">
        <f t="shared" si="3"/>
        <v>92</v>
      </c>
      <c r="K22" s="352" t="s">
        <v>158</v>
      </c>
    </row>
    <row r="23" spans="1:11" ht="20.25" customHeight="1" x14ac:dyDescent="0.25">
      <c r="A23" s="448" t="s">
        <v>11</v>
      </c>
      <c r="B23" s="448">
        <f>SUM(B9:B22)</f>
        <v>1085</v>
      </c>
      <c r="C23" s="448">
        <f t="shared" ref="C23:D23" si="4">SUM(C9:C22)</f>
        <v>1246</v>
      </c>
      <c r="D23" s="448">
        <f t="shared" si="4"/>
        <v>2331</v>
      </c>
      <c r="E23" s="448">
        <v>0</v>
      </c>
      <c r="F23" s="448">
        <v>0</v>
      </c>
      <c r="G23" s="448">
        <v>0</v>
      </c>
      <c r="H23" s="448">
        <f t="shared" si="1"/>
        <v>1085</v>
      </c>
      <c r="I23" s="448">
        <f t="shared" si="2"/>
        <v>1246</v>
      </c>
      <c r="J23" s="448">
        <f t="shared" si="3"/>
        <v>2331</v>
      </c>
      <c r="K23" s="352" t="s">
        <v>162</v>
      </c>
    </row>
    <row r="24" spans="1:11" ht="17.25" customHeight="1" x14ac:dyDescent="0.25">
      <c r="A24" s="448" t="s">
        <v>12</v>
      </c>
      <c r="B24" s="448"/>
      <c r="C24" s="448"/>
      <c r="D24" s="448"/>
      <c r="E24" s="448"/>
      <c r="F24" s="448"/>
      <c r="G24" s="448"/>
      <c r="H24" s="448"/>
      <c r="I24" s="448"/>
      <c r="J24" s="448"/>
      <c r="K24" s="352" t="s">
        <v>171</v>
      </c>
    </row>
    <row r="25" spans="1:11" ht="15" customHeight="1" x14ac:dyDescent="0.25">
      <c r="A25" s="448" t="s">
        <v>298</v>
      </c>
      <c r="B25" s="448">
        <v>39</v>
      </c>
      <c r="C25" s="448">
        <v>35</v>
      </c>
      <c r="D25" s="448">
        <v>74</v>
      </c>
      <c r="E25" s="448">
        <v>0</v>
      </c>
      <c r="F25" s="448">
        <v>0</v>
      </c>
      <c r="G25" s="448">
        <v>0</v>
      </c>
      <c r="H25" s="448">
        <f>E25+B25</f>
        <v>39</v>
      </c>
      <c r="I25" s="448">
        <f t="shared" ref="I25:J25" si="5">F25+C25</f>
        <v>35</v>
      </c>
      <c r="J25" s="448">
        <f t="shared" si="5"/>
        <v>74</v>
      </c>
      <c r="K25" s="352" t="s">
        <v>152</v>
      </c>
    </row>
    <row r="26" spans="1:11" ht="20.25" customHeight="1" x14ac:dyDescent="0.25">
      <c r="A26" s="448" t="s">
        <v>312</v>
      </c>
      <c r="B26" s="448">
        <v>19</v>
      </c>
      <c r="C26" s="448">
        <v>14</v>
      </c>
      <c r="D26" s="448">
        <v>33</v>
      </c>
      <c r="E26" s="448">
        <v>0</v>
      </c>
      <c r="F26" s="448">
        <v>0</v>
      </c>
      <c r="G26" s="448">
        <v>0</v>
      </c>
      <c r="H26" s="448">
        <f t="shared" ref="H26:H31" si="6">E26+B26</f>
        <v>19</v>
      </c>
      <c r="I26" s="448">
        <f t="shared" ref="I26:I31" si="7">F26+C26</f>
        <v>14</v>
      </c>
      <c r="J26" s="448">
        <f t="shared" ref="J26:J31" si="8">G26+D26</f>
        <v>33</v>
      </c>
      <c r="K26" s="352" t="s">
        <v>191</v>
      </c>
    </row>
    <row r="27" spans="1:11" ht="22.5" customHeight="1" x14ac:dyDescent="0.25">
      <c r="A27" s="448" t="s">
        <v>311</v>
      </c>
      <c r="B27" s="448">
        <v>68</v>
      </c>
      <c r="C27" s="448">
        <v>49</v>
      </c>
      <c r="D27" s="448">
        <v>117</v>
      </c>
      <c r="E27" s="448">
        <v>0</v>
      </c>
      <c r="F27" s="448">
        <v>0</v>
      </c>
      <c r="G27" s="448">
        <v>0</v>
      </c>
      <c r="H27" s="448">
        <f t="shared" si="6"/>
        <v>68</v>
      </c>
      <c r="I27" s="448">
        <f t="shared" si="7"/>
        <v>49</v>
      </c>
      <c r="J27" s="448">
        <f t="shared" si="8"/>
        <v>117</v>
      </c>
      <c r="K27" s="423" t="s">
        <v>297</v>
      </c>
    </row>
    <row r="28" spans="1:11" ht="20.25" customHeight="1" x14ac:dyDescent="0.25">
      <c r="A28" s="448" t="s">
        <v>24</v>
      </c>
      <c r="B28" s="448">
        <v>111</v>
      </c>
      <c r="C28" s="448">
        <v>35</v>
      </c>
      <c r="D28" s="448">
        <v>146</v>
      </c>
      <c r="E28" s="448">
        <v>0</v>
      </c>
      <c r="F28" s="448">
        <v>0</v>
      </c>
      <c r="G28" s="448">
        <v>0</v>
      </c>
      <c r="H28" s="448">
        <f t="shared" si="6"/>
        <v>111</v>
      </c>
      <c r="I28" s="448">
        <f t="shared" si="7"/>
        <v>35</v>
      </c>
      <c r="J28" s="448">
        <f t="shared" si="8"/>
        <v>146</v>
      </c>
      <c r="K28" s="410" t="s">
        <v>167</v>
      </c>
    </row>
    <row r="29" spans="1:11" ht="15" customHeight="1" x14ac:dyDescent="0.25">
      <c r="A29" s="448" t="s">
        <v>261</v>
      </c>
      <c r="B29" s="448">
        <v>87</v>
      </c>
      <c r="C29" s="448">
        <v>22</v>
      </c>
      <c r="D29" s="448">
        <v>109</v>
      </c>
      <c r="E29" s="448">
        <v>0</v>
      </c>
      <c r="F29" s="448">
        <v>0</v>
      </c>
      <c r="G29" s="448">
        <v>0</v>
      </c>
      <c r="H29" s="448">
        <f t="shared" si="6"/>
        <v>87</v>
      </c>
      <c r="I29" s="448">
        <f t="shared" si="7"/>
        <v>22</v>
      </c>
      <c r="J29" s="448">
        <f t="shared" si="8"/>
        <v>109</v>
      </c>
      <c r="K29" s="352" t="s">
        <v>158</v>
      </c>
    </row>
    <row r="30" spans="1:11" ht="17.25" customHeight="1" thickBot="1" x14ac:dyDescent="0.3">
      <c r="A30" s="72" t="s">
        <v>121</v>
      </c>
      <c r="B30" s="72">
        <f>SUM(B25:B29)</f>
        <v>324</v>
      </c>
      <c r="C30" s="449">
        <f t="shared" ref="C30:D30" si="9">SUM(C25:C29)</f>
        <v>155</v>
      </c>
      <c r="D30" s="449">
        <f t="shared" si="9"/>
        <v>479</v>
      </c>
      <c r="E30" s="448">
        <v>0</v>
      </c>
      <c r="F30" s="441">
        <v>0</v>
      </c>
      <c r="G30" s="441">
        <v>0</v>
      </c>
      <c r="H30" s="441">
        <f t="shared" si="6"/>
        <v>324</v>
      </c>
      <c r="I30" s="441">
        <f t="shared" si="7"/>
        <v>155</v>
      </c>
      <c r="J30" s="441">
        <f t="shared" si="8"/>
        <v>479</v>
      </c>
      <c r="K30" s="69" t="s">
        <v>313</v>
      </c>
    </row>
    <row r="31" spans="1:11" ht="15.75" customHeight="1" thickBot="1" x14ac:dyDescent="0.3">
      <c r="A31" s="25" t="s">
        <v>78</v>
      </c>
      <c r="B31" s="25">
        <f t="shared" ref="B31:D31" si="10">SUM(B30,B23)</f>
        <v>1409</v>
      </c>
      <c r="C31" s="25">
        <f t="shared" si="10"/>
        <v>1401</v>
      </c>
      <c r="D31" s="25">
        <f t="shared" si="10"/>
        <v>2810</v>
      </c>
      <c r="E31" s="25">
        <v>0</v>
      </c>
      <c r="F31" s="25">
        <v>0</v>
      </c>
      <c r="G31" s="25">
        <v>0</v>
      </c>
      <c r="H31" s="25">
        <f t="shared" si="6"/>
        <v>1409</v>
      </c>
      <c r="I31" s="25">
        <f t="shared" si="7"/>
        <v>1401</v>
      </c>
      <c r="J31" s="25">
        <f t="shared" si="8"/>
        <v>2810</v>
      </c>
      <c r="K31" s="330" t="s">
        <v>526</v>
      </c>
    </row>
    <row r="32" spans="1:11" ht="16.2" thickTop="1" x14ac:dyDescent="0.3">
      <c r="A32" s="4"/>
      <c r="B32" s="5"/>
      <c r="C32" s="5"/>
      <c r="D32" s="5"/>
      <c r="E32" s="5"/>
      <c r="F32" s="5"/>
      <c r="G32" s="5"/>
      <c r="H32" s="5"/>
      <c r="I32" s="5"/>
      <c r="J32" s="5"/>
    </row>
    <row r="33" spans="1:10" ht="15.6" x14ac:dyDescent="0.3">
      <c r="A33" s="4"/>
      <c r="B33" s="5"/>
      <c r="C33" s="5"/>
      <c r="D33" s="5"/>
      <c r="E33" s="5"/>
      <c r="F33" s="5"/>
      <c r="G33" s="5"/>
      <c r="H33" s="5"/>
      <c r="I33" s="5"/>
      <c r="J33" s="5"/>
    </row>
    <row r="34" spans="1:10" ht="15.6" x14ac:dyDescent="0.3">
      <c r="A34" s="4"/>
      <c r="B34" s="3"/>
      <c r="C34" s="3"/>
      <c r="D34" s="3"/>
      <c r="E34" s="3"/>
      <c r="F34" s="3"/>
      <c r="G34" s="3"/>
      <c r="H34" s="3"/>
      <c r="I34" s="3"/>
      <c r="J34" s="3"/>
    </row>
    <row r="35" spans="1:10" ht="15.6" x14ac:dyDescent="0.3">
      <c r="A35" s="4"/>
      <c r="B35" s="3"/>
      <c r="C35" s="3"/>
      <c r="D35" s="3"/>
      <c r="E35" s="3"/>
      <c r="F35" s="3"/>
      <c r="G35" s="3"/>
      <c r="H35" s="3"/>
      <c r="I35" s="3"/>
      <c r="J35" s="3"/>
    </row>
    <row r="36" spans="1:10" ht="15.6" x14ac:dyDescent="0.3">
      <c r="A36" s="4"/>
    </row>
    <row r="37" spans="1:10" ht="15.6" x14ac:dyDescent="0.3">
      <c r="A37" s="4"/>
    </row>
    <row r="38" spans="1:10" ht="15.6" x14ac:dyDescent="0.3">
      <c r="A38" s="4"/>
    </row>
    <row r="39" spans="1:10" ht="15.6" x14ac:dyDescent="0.3">
      <c r="A39" s="4"/>
    </row>
    <row r="40" spans="1:10" ht="15.6" x14ac:dyDescent="0.3">
      <c r="A40" s="4"/>
    </row>
    <row r="41" spans="1:10" ht="15.6" x14ac:dyDescent="0.3">
      <c r="A41" s="4"/>
    </row>
    <row r="42" spans="1:10" ht="15.6" x14ac:dyDescent="0.3">
      <c r="A42" s="4"/>
    </row>
    <row r="43" spans="1:10" ht="15.6" x14ac:dyDescent="0.3">
      <c r="A43" s="4"/>
    </row>
    <row r="44" spans="1:10" ht="15.6" x14ac:dyDescent="0.3">
      <c r="A44" s="4"/>
    </row>
    <row r="45" spans="1:10" ht="15.6" x14ac:dyDescent="0.3">
      <c r="A45" s="4"/>
    </row>
    <row r="46" spans="1:10" ht="15.6" x14ac:dyDescent="0.3">
      <c r="A46" s="4"/>
    </row>
    <row r="47" spans="1:10" ht="15.6" x14ac:dyDescent="0.3">
      <c r="A47" s="4"/>
    </row>
    <row r="48" spans="1:10" ht="15.6" x14ac:dyDescent="0.3">
      <c r="A48" s="4"/>
    </row>
    <row r="49" spans="1:1" ht="15.6" x14ac:dyDescent="0.3">
      <c r="A49" s="4"/>
    </row>
    <row r="50" spans="1:1" ht="15.6" x14ac:dyDescent="0.3">
      <c r="A50" s="4"/>
    </row>
    <row r="51" spans="1:1" ht="15.6" x14ac:dyDescent="0.3">
      <c r="A51" s="4"/>
    </row>
    <row r="52" spans="1:1" ht="15.6" x14ac:dyDescent="0.3">
      <c r="A52" s="4"/>
    </row>
    <row r="53" spans="1:1" ht="15.6" x14ac:dyDescent="0.3">
      <c r="A53" s="4"/>
    </row>
    <row r="54" spans="1:1" ht="15.6" x14ac:dyDescent="0.3">
      <c r="A54" s="4"/>
    </row>
    <row r="55" spans="1:1" ht="15.6" x14ac:dyDescent="0.3">
      <c r="A55" s="4"/>
    </row>
    <row r="56" spans="1:1" ht="15.6" x14ac:dyDescent="0.3">
      <c r="A56" s="4"/>
    </row>
    <row r="57" spans="1:1" ht="15.6" x14ac:dyDescent="0.3">
      <c r="A57" s="4"/>
    </row>
    <row r="58" spans="1:1" ht="15.6" x14ac:dyDescent="0.3">
      <c r="A58" s="4"/>
    </row>
    <row r="59" spans="1:1" ht="15.6" x14ac:dyDescent="0.3">
      <c r="A59" s="4"/>
    </row>
    <row r="60" spans="1:1" ht="15.6" x14ac:dyDescent="0.3">
      <c r="A60" s="4"/>
    </row>
    <row r="61" spans="1:1" ht="15.6" x14ac:dyDescent="0.3">
      <c r="A61" s="4"/>
    </row>
    <row r="62" spans="1:1" ht="15.6" x14ac:dyDescent="0.3">
      <c r="A62" s="4"/>
    </row>
    <row r="63" spans="1:1" ht="15.6" x14ac:dyDescent="0.3">
      <c r="A63" s="4"/>
    </row>
    <row r="64" spans="1:1" ht="15.6" x14ac:dyDescent="0.3">
      <c r="A64" s="4"/>
    </row>
    <row r="65" spans="1:1" ht="15.6" x14ac:dyDescent="0.3">
      <c r="A65" s="4"/>
    </row>
    <row r="66" spans="1:1" ht="15.6" x14ac:dyDescent="0.3">
      <c r="A66" s="4"/>
    </row>
    <row r="67" spans="1:1" ht="15.6" x14ac:dyDescent="0.3">
      <c r="A67" s="4"/>
    </row>
    <row r="68" spans="1:1" ht="15.6" x14ac:dyDescent="0.3">
      <c r="A68" s="4"/>
    </row>
    <row r="69" spans="1:1" ht="15.6" x14ac:dyDescent="0.3">
      <c r="A69" s="4"/>
    </row>
    <row r="70" spans="1:1" ht="15.6" x14ac:dyDescent="0.3">
      <c r="A70" s="4"/>
    </row>
    <row r="71" spans="1:1" ht="15.6" x14ac:dyDescent="0.3">
      <c r="A71" s="4"/>
    </row>
    <row r="72" spans="1:1" ht="15.6" x14ac:dyDescent="0.3">
      <c r="A72" s="4"/>
    </row>
    <row r="73" spans="1:1" ht="15.6" x14ac:dyDescent="0.3">
      <c r="A73" s="4"/>
    </row>
    <row r="74" spans="1:1" ht="15.6" x14ac:dyDescent="0.3">
      <c r="A74" s="4"/>
    </row>
    <row r="75" spans="1:1" ht="15.6" x14ac:dyDescent="0.3">
      <c r="A75" s="4"/>
    </row>
    <row r="76" spans="1:1" ht="15.6" x14ac:dyDescent="0.3">
      <c r="A76" s="4"/>
    </row>
    <row r="77" spans="1:1" ht="15.6" x14ac:dyDescent="0.3">
      <c r="A77" s="4"/>
    </row>
    <row r="78" spans="1:1" ht="15.6" x14ac:dyDescent="0.3">
      <c r="A78" s="4"/>
    </row>
    <row r="79" spans="1:1" ht="15.6" x14ac:dyDescent="0.3">
      <c r="A79" s="4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K29"/>
  <sheetViews>
    <sheetView rightToLeft="1" view="pageBreakPreview" zoomScale="80" zoomScaleNormal="60" zoomScaleSheetLayoutView="80" workbookViewId="0">
      <selection activeCell="O6" sqref="O6"/>
    </sheetView>
  </sheetViews>
  <sheetFormatPr defaultRowHeight="13.2" x14ac:dyDescent="0.25"/>
  <cols>
    <col min="1" max="1" width="30.6640625" style="1" customWidth="1"/>
    <col min="2" max="2" width="10.33203125" style="1" customWidth="1"/>
    <col min="3" max="3" width="10.109375" style="1" customWidth="1"/>
    <col min="4" max="4" width="10.44140625" style="1" customWidth="1"/>
    <col min="5" max="5" width="10" style="1" customWidth="1"/>
    <col min="6" max="6" width="9.6640625" style="1" customWidth="1"/>
    <col min="7" max="7" width="9.33203125" style="1" customWidth="1"/>
    <col min="8" max="8" width="10" style="1" customWidth="1"/>
    <col min="9" max="9" width="10.33203125" style="1" customWidth="1"/>
    <col min="10" max="10" width="9.5546875" style="1" customWidth="1"/>
    <col min="11" max="11" width="42.109375" style="1" customWidth="1"/>
    <col min="12" max="219" width="9.109375" style="1"/>
    <col min="220" max="220" width="25.33203125" style="1" customWidth="1"/>
    <col min="221" max="223" width="10.33203125" style="1" customWidth="1"/>
    <col min="224" max="224" width="9.88671875" style="1" customWidth="1"/>
    <col min="225" max="232" width="10.33203125" style="1" customWidth="1"/>
    <col min="233" max="475" width="9.109375" style="1"/>
    <col min="476" max="476" width="25.33203125" style="1" customWidth="1"/>
    <col min="477" max="479" width="10.33203125" style="1" customWidth="1"/>
    <col min="480" max="480" width="9.88671875" style="1" customWidth="1"/>
    <col min="481" max="488" width="10.33203125" style="1" customWidth="1"/>
    <col min="489" max="731" width="9.109375" style="1"/>
    <col min="732" max="732" width="25.33203125" style="1" customWidth="1"/>
    <col min="733" max="735" width="10.33203125" style="1" customWidth="1"/>
    <col min="736" max="736" width="9.88671875" style="1" customWidth="1"/>
    <col min="737" max="744" width="10.33203125" style="1" customWidth="1"/>
    <col min="745" max="987" width="9.109375" style="1"/>
    <col min="988" max="988" width="25.33203125" style="1" customWidth="1"/>
    <col min="989" max="991" width="10.33203125" style="1" customWidth="1"/>
    <col min="992" max="992" width="9.88671875" style="1" customWidth="1"/>
    <col min="993" max="1000" width="10.33203125" style="1" customWidth="1"/>
    <col min="1001" max="1243" width="9.109375" style="1"/>
    <col min="1244" max="1244" width="25.33203125" style="1" customWidth="1"/>
    <col min="1245" max="1247" width="10.33203125" style="1" customWidth="1"/>
    <col min="1248" max="1248" width="9.88671875" style="1" customWidth="1"/>
    <col min="1249" max="1256" width="10.33203125" style="1" customWidth="1"/>
    <col min="1257" max="1499" width="9.109375" style="1"/>
    <col min="1500" max="1500" width="25.33203125" style="1" customWidth="1"/>
    <col min="1501" max="1503" width="10.33203125" style="1" customWidth="1"/>
    <col min="1504" max="1504" width="9.88671875" style="1" customWidth="1"/>
    <col min="1505" max="1512" width="10.33203125" style="1" customWidth="1"/>
    <col min="1513" max="1755" width="9.109375" style="1"/>
    <col min="1756" max="1756" width="25.33203125" style="1" customWidth="1"/>
    <col min="1757" max="1759" width="10.33203125" style="1" customWidth="1"/>
    <col min="1760" max="1760" width="9.88671875" style="1" customWidth="1"/>
    <col min="1761" max="1768" width="10.33203125" style="1" customWidth="1"/>
    <col min="1769" max="2011" width="9.109375" style="1"/>
    <col min="2012" max="2012" width="25.33203125" style="1" customWidth="1"/>
    <col min="2013" max="2015" width="10.33203125" style="1" customWidth="1"/>
    <col min="2016" max="2016" width="9.88671875" style="1" customWidth="1"/>
    <col min="2017" max="2024" width="10.33203125" style="1" customWidth="1"/>
    <col min="2025" max="2267" width="9.109375" style="1"/>
    <col min="2268" max="2268" width="25.33203125" style="1" customWidth="1"/>
    <col min="2269" max="2271" width="10.33203125" style="1" customWidth="1"/>
    <col min="2272" max="2272" width="9.88671875" style="1" customWidth="1"/>
    <col min="2273" max="2280" width="10.33203125" style="1" customWidth="1"/>
    <col min="2281" max="2523" width="9.109375" style="1"/>
    <col min="2524" max="2524" width="25.33203125" style="1" customWidth="1"/>
    <col min="2525" max="2527" width="10.33203125" style="1" customWidth="1"/>
    <col min="2528" max="2528" width="9.88671875" style="1" customWidth="1"/>
    <col min="2529" max="2536" width="10.33203125" style="1" customWidth="1"/>
    <col min="2537" max="2779" width="9.109375" style="1"/>
    <col min="2780" max="2780" width="25.33203125" style="1" customWidth="1"/>
    <col min="2781" max="2783" width="10.33203125" style="1" customWidth="1"/>
    <col min="2784" max="2784" width="9.88671875" style="1" customWidth="1"/>
    <col min="2785" max="2792" width="10.33203125" style="1" customWidth="1"/>
    <col min="2793" max="3035" width="9.109375" style="1"/>
    <col min="3036" max="3036" width="25.33203125" style="1" customWidth="1"/>
    <col min="3037" max="3039" width="10.33203125" style="1" customWidth="1"/>
    <col min="3040" max="3040" width="9.88671875" style="1" customWidth="1"/>
    <col min="3041" max="3048" width="10.33203125" style="1" customWidth="1"/>
    <col min="3049" max="3291" width="9.109375" style="1"/>
    <col min="3292" max="3292" width="25.33203125" style="1" customWidth="1"/>
    <col min="3293" max="3295" width="10.33203125" style="1" customWidth="1"/>
    <col min="3296" max="3296" width="9.88671875" style="1" customWidth="1"/>
    <col min="3297" max="3304" width="10.33203125" style="1" customWidth="1"/>
    <col min="3305" max="3547" width="9.109375" style="1"/>
    <col min="3548" max="3548" width="25.33203125" style="1" customWidth="1"/>
    <col min="3549" max="3551" width="10.33203125" style="1" customWidth="1"/>
    <col min="3552" max="3552" width="9.88671875" style="1" customWidth="1"/>
    <col min="3553" max="3560" width="10.33203125" style="1" customWidth="1"/>
    <col min="3561" max="3803" width="9.109375" style="1"/>
    <col min="3804" max="3804" width="25.33203125" style="1" customWidth="1"/>
    <col min="3805" max="3807" width="10.33203125" style="1" customWidth="1"/>
    <col min="3808" max="3808" width="9.88671875" style="1" customWidth="1"/>
    <col min="3809" max="3816" width="10.33203125" style="1" customWidth="1"/>
    <col min="3817" max="4059" width="9.109375" style="1"/>
    <col min="4060" max="4060" width="25.33203125" style="1" customWidth="1"/>
    <col min="4061" max="4063" width="10.33203125" style="1" customWidth="1"/>
    <col min="4064" max="4064" width="9.88671875" style="1" customWidth="1"/>
    <col min="4065" max="4072" width="10.33203125" style="1" customWidth="1"/>
    <col min="4073" max="4315" width="9.109375" style="1"/>
    <col min="4316" max="4316" width="25.33203125" style="1" customWidth="1"/>
    <col min="4317" max="4319" width="10.33203125" style="1" customWidth="1"/>
    <col min="4320" max="4320" width="9.88671875" style="1" customWidth="1"/>
    <col min="4321" max="4328" width="10.33203125" style="1" customWidth="1"/>
    <col min="4329" max="4571" width="9.109375" style="1"/>
    <col min="4572" max="4572" width="25.33203125" style="1" customWidth="1"/>
    <col min="4573" max="4575" width="10.33203125" style="1" customWidth="1"/>
    <col min="4576" max="4576" width="9.88671875" style="1" customWidth="1"/>
    <col min="4577" max="4584" width="10.33203125" style="1" customWidth="1"/>
    <col min="4585" max="4827" width="9.109375" style="1"/>
    <col min="4828" max="4828" width="25.33203125" style="1" customWidth="1"/>
    <col min="4829" max="4831" width="10.33203125" style="1" customWidth="1"/>
    <col min="4832" max="4832" width="9.88671875" style="1" customWidth="1"/>
    <col min="4833" max="4840" width="10.33203125" style="1" customWidth="1"/>
    <col min="4841" max="5083" width="9.109375" style="1"/>
    <col min="5084" max="5084" width="25.33203125" style="1" customWidth="1"/>
    <col min="5085" max="5087" width="10.33203125" style="1" customWidth="1"/>
    <col min="5088" max="5088" width="9.88671875" style="1" customWidth="1"/>
    <col min="5089" max="5096" width="10.33203125" style="1" customWidth="1"/>
    <col min="5097" max="5339" width="9.109375" style="1"/>
    <col min="5340" max="5340" width="25.33203125" style="1" customWidth="1"/>
    <col min="5341" max="5343" width="10.33203125" style="1" customWidth="1"/>
    <col min="5344" max="5344" width="9.88671875" style="1" customWidth="1"/>
    <col min="5345" max="5352" width="10.33203125" style="1" customWidth="1"/>
    <col min="5353" max="5595" width="9.109375" style="1"/>
    <col min="5596" max="5596" width="25.33203125" style="1" customWidth="1"/>
    <col min="5597" max="5599" width="10.33203125" style="1" customWidth="1"/>
    <col min="5600" max="5600" width="9.88671875" style="1" customWidth="1"/>
    <col min="5601" max="5608" width="10.33203125" style="1" customWidth="1"/>
    <col min="5609" max="5851" width="9.109375" style="1"/>
    <col min="5852" max="5852" width="25.33203125" style="1" customWidth="1"/>
    <col min="5853" max="5855" width="10.33203125" style="1" customWidth="1"/>
    <col min="5856" max="5856" width="9.88671875" style="1" customWidth="1"/>
    <col min="5857" max="5864" width="10.33203125" style="1" customWidth="1"/>
    <col min="5865" max="6107" width="9.109375" style="1"/>
    <col min="6108" max="6108" width="25.33203125" style="1" customWidth="1"/>
    <col min="6109" max="6111" width="10.33203125" style="1" customWidth="1"/>
    <col min="6112" max="6112" width="9.88671875" style="1" customWidth="1"/>
    <col min="6113" max="6120" width="10.33203125" style="1" customWidth="1"/>
    <col min="6121" max="6363" width="9.109375" style="1"/>
    <col min="6364" max="6364" width="25.33203125" style="1" customWidth="1"/>
    <col min="6365" max="6367" width="10.33203125" style="1" customWidth="1"/>
    <col min="6368" max="6368" width="9.88671875" style="1" customWidth="1"/>
    <col min="6369" max="6376" width="10.33203125" style="1" customWidth="1"/>
    <col min="6377" max="6619" width="9.109375" style="1"/>
    <col min="6620" max="6620" width="25.33203125" style="1" customWidth="1"/>
    <col min="6621" max="6623" width="10.33203125" style="1" customWidth="1"/>
    <col min="6624" max="6624" width="9.88671875" style="1" customWidth="1"/>
    <col min="6625" max="6632" width="10.33203125" style="1" customWidth="1"/>
    <col min="6633" max="6875" width="9.109375" style="1"/>
    <col min="6876" max="6876" width="25.33203125" style="1" customWidth="1"/>
    <col min="6877" max="6879" width="10.33203125" style="1" customWidth="1"/>
    <col min="6880" max="6880" width="9.88671875" style="1" customWidth="1"/>
    <col min="6881" max="6888" width="10.33203125" style="1" customWidth="1"/>
    <col min="6889" max="7131" width="9.109375" style="1"/>
    <col min="7132" max="7132" width="25.33203125" style="1" customWidth="1"/>
    <col min="7133" max="7135" width="10.33203125" style="1" customWidth="1"/>
    <col min="7136" max="7136" width="9.88671875" style="1" customWidth="1"/>
    <col min="7137" max="7144" width="10.33203125" style="1" customWidth="1"/>
    <col min="7145" max="7387" width="9.109375" style="1"/>
    <col min="7388" max="7388" width="25.33203125" style="1" customWidth="1"/>
    <col min="7389" max="7391" width="10.33203125" style="1" customWidth="1"/>
    <col min="7392" max="7392" width="9.88671875" style="1" customWidth="1"/>
    <col min="7393" max="7400" width="10.33203125" style="1" customWidth="1"/>
    <col min="7401" max="7643" width="9.109375" style="1"/>
    <col min="7644" max="7644" width="25.33203125" style="1" customWidth="1"/>
    <col min="7645" max="7647" width="10.33203125" style="1" customWidth="1"/>
    <col min="7648" max="7648" width="9.88671875" style="1" customWidth="1"/>
    <col min="7649" max="7656" width="10.33203125" style="1" customWidth="1"/>
    <col min="7657" max="7899" width="9.109375" style="1"/>
    <col min="7900" max="7900" width="25.33203125" style="1" customWidth="1"/>
    <col min="7901" max="7903" width="10.33203125" style="1" customWidth="1"/>
    <col min="7904" max="7904" width="9.88671875" style="1" customWidth="1"/>
    <col min="7905" max="7912" width="10.33203125" style="1" customWidth="1"/>
    <col min="7913" max="8155" width="9.109375" style="1"/>
    <col min="8156" max="8156" width="25.33203125" style="1" customWidth="1"/>
    <col min="8157" max="8159" width="10.33203125" style="1" customWidth="1"/>
    <col min="8160" max="8160" width="9.88671875" style="1" customWidth="1"/>
    <col min="8161" max="8168" width="10.33203125" style="1" customWidth="1"/>
    <col min="8169" max="8411" width="9.109375" style="1"/>
    <col min="8412" max="8412" width="25.33203125" style="1" customWidth="1"/>
    <col min="8413" max="8415" width="10.33203125" style="1" customWidth="1"/>
    <col min="8416" max="8416" width="9.88671875" style="1" customWidth="1"/>
    <col min="8417" max="8424" width="10.33203125" style="1" customWidth="1"/>
    <col min="8425" max="8667" width="9.109375" style="1"/>
    <col min="8668" max="8668" width="25.33203125" style="1" customWidth="1"/>
    <col min="8669" max="8671" width="10.33203125" style="1" customWidth="1"/>
    <col min="8672" max="8672" width="9.88671875" style="1" customWidth="1"/>
    <col min="8673" max="8680" width="10.33203125" style="1" customWidth="1"/>
    <col min="8681" max="8923" width="9.109375" style="1"/>
    <col min="8924" max="8924" width="25.33203125" style="1" customWidth="1"/>
    <col min="8925" max="8927" width="10.33203125" style="1" customWidth="1"/>
    <col min="8928" max="8928" width="9.88671875" style="1" customWidth="1"/>
    <col min="8929" max="8936" width="10.33203125" style="1" customWidth="1"/>
    <col min="8937" max="9179" width="9.109375" style="1"/>
    <col min="9180" max="9180" width="25.33203125" style="1" customWidth="1"/>
    <col min="9181" max="9183" width="10.33203125" style="1" customWidth="1"/>
    <col min="9184" max="9184" width="9.88671875" style="1" customWidth="1"/>
    <col min="9185" max="9192" width="10.33203125" style="1" customWidth="1"/>
    <col min="9193" max="9435" width="9.109375" style="1"/>
    <col min="9436" max="9436" width="25.33203125" style="1" customWidth="1"/>
    <col min="9437" max="9439" width="10.33203125" style="1" customWidth="1"/>
    <col min="9440" max="9440" width="9.88671875" style="1" customWidth="1"/>
    <col min="9441" max="9448" width="10.33203125" style="1" customWidth="1"/>
    <col min="9449" max="9691" width="9.109375" style="1"/>
    <col min="9692" max="9692" width="25.33203125" style="1" customWidth="1"/>
    <col min="9693" max="9695" width="10.33203125" style="1" customWidth="1"/>
    <col min="9696" max="9696" width="9.88671875" style="1" customWidth="1"/>
    <col min="9697" max="9704" width="10.33203125" style="1" customWidth="1"/>
    <col min="9705" max="9947" width="9.109375" style="1"/>
    <col min="9948" max="9948" width="25.33203125" style="1" customWidth="1"/>
    <col min="9949" max="9951" width="10.33203125" style="1" customWidth="1"/>
    <col min="9952" max="9952" width="9.88671875" style="1" customWidth="1"/>
    <col min="9953" max="9960" width="10.33203125" style="1" customWidth="1"/>
    <col min="9961" max="10203" width="9.109375" style="1"/>
    <col min="10204" max="10204" width="25.33203125" style="1" customWidth="1"/>
    <col min="10205" max="10207" width="10.33203125" style="1" customWidth="1"/>
    <col min="10208" max="10208" width="9.88671875" style="1" customWidth="1"/>
    <col min="10209" max="10216" width="10.33203125" style="1" customWidth="1"/>
    <col min="10217" max="10459" width="9.109375" style="1"/>
    <col min="10460" max="10460" width="25.33203125" style="1" customWidth="1"/>
    <col min="10461" max="10463" width="10.33203125" style="1" customWidth="1"/>
    <col min="10464" max="10464" width="9.88671875" style="1" customWidth="1"/>
    <col min="10465" max="10472" width="10.33203125" style="1" customWidth="1"/>
    <col min="10473" max="10715" width="9.109375" style="1"/>
    <col min="10716" max="10716" width="25.33203125" style="1" customWidth="1"/>
    <col min="10717" max="10719" width="10.33203125" style="1" customWidth="1"/>
    <col min="10720" max="10720" width="9.88671875" style="1" customWidth="1"/>
    <col min="10721" max="10728" width="10.33203125" style="1" customWidth="1"/>
    <col min="10729" max="10971" width="9.109375" style="1"/>
    <col min="10972" max="10972" width="25.33203125" style="1" customWidth="1"/>
    <col min="10973" max="10975" width="10.33203125" style="1" customWidth="1"/>
    <col min="10976" max="10976" width="9.88671875" style="1" customWidth="1"/>
    <col min="10977" max="10984" width="10.33203125" style="1" customWidth="1"/>
    <col min="10985" max="11227" width="9.109375" style="1"/>
    <col min="11228" max="11228" width="25.33203125" style="1" customWidth="1"/>
    <col min="11229" max="11231" width="10.33203125" style="1" customWidth="1"/>
    <col min="11232" max="11232" width="9.88671875" style="1" customWidth="1"/>
    <col min="11233" max="11240" width="10.33203125" style="1" customWidth="1"/>
    <col min="11241" max="11483" width="9.109375" style="1"/>
    <col min="11484" max="11484" width="25.33203125" style="1" customWidth="1"/>
    <col min="11485" max="11487" width="10.33203125" style="1" customWidth="1"/>
    <col min="11488" max="11488" width="9.88671875" style="1" customWidth="1"/>
    <col min="11489" max="11496" width="10.33203125" style="1" customWidth="1"/>
    <col min="11497" max="11739" width="9.109375" style="1"/>
    <col min="11740" max="11740" width="25.33203125" style="1" customWidth="1"/>
    <col min="11741" max="11743" width="10.33203125" style="1" customWidth="1"/>
    <col min="11744" max="11744" width="9.88671875" style="1" customWidth="1"/>
    <col min="11745" max="11752" width="10.33203125" style="1" customWidth="1"/>
    <col min="11753" max="11995" width="9.109375" style="1"/>
    <col min="11996" max="11996" width="25.33203125" style="1" customWidth="1"/>
    <col min="11997" max="11999" width="10.33203125" style="1" customWidth="1"/>
    <col min="12000" max="12000" width="9.88671875" style="1" customWidth="1"/>
    <col min="12001" max="12008" width="10.33203125" style="1" customWidth="1"/>
    <col min="12009" max="12251" width="9.109375" style="1"/>
    <col min="12252" max="12252" width="25.33203125" style="1" customWidth="1"/>
    <col min="12253" max="12255" width="10.33203125" style="1" customWidth="1"/>
    <col min="12256" max="12256" width="9.88671875" style="1" customWidth="1"/>
    <col min="12257" max="12264" width="10.33203125" style="1" customWidth="1"/>
    <col min="12265" max="12507" width="9.109375" style="1"/>
    <col min="12508" max="12508" width="25.33203125" style="1" customWidth="1"/>
    <col min="12509" max="12511" width="10.33203125" style="1" customWidth="1"/>
    <col min="12512" max="12512" width="9.88671875" style="1" customWidth="1"/>
    <col min="12513" max="12520" width="10.33203125" style="1" customWidth="1"/>
    <col min="12521" max="12763" width="9.109375" style="1"/>
    <col min="12764" max="12764" width="25.33203125" style="1" customWidth="1"/>
    <col min="12765" max="12767" width="10.33203125" style="1" customWidth="1"/>
    <col min="12768" max="12768" width="9.88671875" style="1" customWidth="1"/>
    <col min="12769" max="12776" width="10.33203125" style="1" customWidth="1"/>
    <col min="12777" max="13019" width="9.109375" style="1"/>
    <col min="13020" max="13020" width="25.33203125" style="1" customWidth="1"/>
    <col min="13021" max="13023" width="10.33203125" style="1" customWidth="1"/>
    <col min="13024" max="13024" width="9.88671875" style="1" customWidth="1"/>
    <col min="13025" max="13032" width="10.33203125" style="1" customWidth="1"/>
    <col min="13033" max="13275" width="9.109375" style="1"/>
    <col min="13276" max="13276" width="25.33203125" style="1" customWidth="1"/>
    <col min="13277" max="13279" width="10.33203125" style="1" customWidth="1"/>
    <col min="13280" max="13280" width="9.88671875" style="1" customWidth="1"/>
    <col min="13281" max="13288" width="10.33203125" style="1" customWidth="1"/>
    <col min="13289" max="13531" width="9.109375" style="1"/>
    <col min="13532" max="13532" width="25.33203125" style="1" customWidth="1"/>
    <col min="13533" max="13535" width="10.33203125" style="1" customWidth="1"/>
    <col min="13536" max="13536" width="9.88671875" style="1" customWidth="1"/>
    <col min="13537" max="13544" width="10.33203125" style="1" customWidth="1"/>
    <col min="13545" max="13787" width="9.109375" style="1"/>
    <col min="13788" max="13788" width="25.33203125" style="1" customWidth="1"/>
    <col min="13789" max="13791" width="10.33203125" style="1" customWidth="1"/>
    <col min="13792" max="13792" width="9.88671875" style="1" customWidth="1"/>
    <col min="13793" max="13800" width="10.33203125" style="1" customWidth="1"/>
    <col min="13801" max="14043" width="9.109375" style="1"/>
    <col min="14044" max="14044" width="25.33203125" style="1" customWidth="1"/>
    <col min="14045" max="14047" width="10.33203125" style="1" customWidth="1"/>
    <col min="14048" max="14048" width="9.88671875" style="1" customWidth="1"/>
    <col min="14049" max="14056" width="10.33203125" style="1" customWidth="1"/>
    <col min="14057" max="14299" width="9.109375" style="1"/>
    <col min="14300" max="14300" width="25.33203125" style="1" customWidth="1"/>
    <col min="14301" max="14303" width="10.33203125" style="1" customWidth="1"/>
    <col min="14304" max="14304" width="9.88671875" style="1" customWidth="1"/>
    <col min="14305" max="14312" width="10.33203125" style="1" customWidth="1"/>
    <col min="14313" max="14555" width="9.109375" style="1"/>
    <col min="14556" max="14556" width="25.33203125" style="1" customWidth="1"/>
    <col min="14557" max="14559" width="10.33203125" style="1" customWidth="1"/>
    <col min="14560" max="14560" width="9.88671875" style="1" customWidth="1"/>
    <col min="14561" max="14568" width="10.33203125" style="1" customWidth="1"/>
    <col min="14569" max="14811" width="9.109375" style="1"/>
    <col min="14812" max="14812" width="25.33203125" style="1" customWidth="1"/>
    <col min="14813" max="14815" width="10.33203125" style="1" customWidth="1"/>
    <col min="14816" max="14816" width="9.88671875" style="1" customWidth="1"/>
    <col min="14817" max="14824" width="10.33203125" style="1" customWidth="1"/>
    <col min="14825" max="15067" width="9.109375" style="1"/>
    <col min="15068" max="15068" width="25.33203125" style="1" customWidth="1"/>
    <col min="15069" max="15071" width="10.33203125" style="1" customWidth="1"/>
    <col min="15072" max="15072" width="9.88671875" style="1" customWidth="1"/>
    <col min="15073" max="15080" width="10.33203125" style="1" customWidth="1"/>
    <col min="15081" max="15323" width="9.109375" style="1"/>
    <col min="15324" max="15324" width="25.33203125" style="1" customWidth="1"/>
    <col min="15325" max="15327" width="10.33203125" style="1" customWidth="1"/>
    <col min="15328" max="15328" width="9.88671875" style="1" customWidth="1"/>
    <col min="15329" max="15336" width="10.33203125" style="1" customWidth="1"/>
    <col min="15337" max="15579" width="9.109375" style="1"/>
    <col min="15580" max="15580" width="25.33203125" style="1" customWidth="1"/>
    <col min="15581" max="15583" width="10.33203125" style="1" customWidth="1"/>
    <col min="15584" max="15584" width="9.88671875" style="1" customWidth="1"/>
    <col min="15585" max="15592" width="10.33203125" style="1" customWidth="1"/>
    <col min="15593" max="15835" width="9.109375" style="1"/>
    <col min="15836" max="15836" width="25.33203125" style="1" customWidth="1"/>
    <col min="15837" max="15839" width="10.33203125" style="1" customWidth="1"/>
    <col min="15840" max="15840" width="9.88671875" style="1" customWidth="1"/>
    <col min="15841" max="15848" width="10.33203125" style="1" customWidth="1"/>
    <col min="15849" max="16091" width="9.109375" style="1"/>
    <col min="16092" max="16092" width="25.33203125" style="1" customWidth="1"/>
    <col min="16093" max="16095" width="10.33203125" style="1" customWidth="1"/>
    <col min="16096" max="16096" width="9.88671875" style="1" customWidth="1"/>
    <col min="16097" max="16104" width="10.33203125" style="1" customWidth="1"/>
    <col min="16105" max="16384" width="9.109375" style="1"/>
  </cols>
  <sheetData>
    <row r="1" spans="1:11" s="2" customFormat="1" ht="22.5" customHeight="1" x14ac:dyDescent="0.65">
      <c r="A1" s="702" t="s">
        <v>824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2" customFormat="1" ht="50.25" customHeight="1" x14ac:dyDescent="0.65">
      <c r="A2" s="748" t="s">
        <v>825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s="84" customFormat="1" ht="26.25" customHeight="1" thickBot="1" x14ac:dyDescent="0.8">
      <c r="A3" s="14" t="s">
        <v>682</v>
      </c>
      <c r="B3" s="502"/>
      <c r="C3" s="502"/>
      <c r="D3" s="502"/>
      <c r="E3" s="502"/>
      <c r="F3" s="502"/>
      <c r="G3" s="502"/>
      <c r="H3" s="502"/>
      <c r="I3" s="502"/>
      <c r="J3" s="502"/>
      <c r="K3" s="48" t="s">
        <v>427</v>
      </c>
    </row>
    <row r="4" spans="1:11" s="3" customFormat="1" ht="20.100000000000001" customHeight="1" thickTop="1" x14ac:dyDescent="0.25">
      <c r="A4" s="763" t="s">
        <v>14</v>
      </c>
      <c r="B4" s="763" t="s">
        <v>6</v>
      </c>
      <c r="C4" s="763"/>
      <c r="D4" s="763"/>
      <c r="E4" s="763" t="s">
        <v>7</v>
      </c>
      <c r="F4" s="763"/>
      <c r="G4" s="763"/>
      <c r="H4" s="763" t="s">
        <v>236</v>
      </c>
      <c r="I4" s="763"/>
      <c r="J4" s="763"/>
      <c r="K4" s="766" t="s">
        <v>308</v>
      </c>
    </row>
    <row r="5" spans="1:11" s="3" customFormat="1" ht="16.5" customHeight="1" x14ac:dyDescent="0.25">
      <c r="A5" s="764"/>
      <c r="B5" s="764" t="s">
        <v>448</v>
      </c>
      <c r="C5" s="764"/>
      <c r="D5" s="764"/>
      <c r="E5" s="764" t="s">
        <v>128</v>
      </c>
      <c r="F5" s="764"/>
      <c r="G5" s="764"/>
      <c r="H5" s="764" t="s">
        <v>129</v>
      </c>
      <c r="I5" s="764"/>
      <c r="J5" s="764"/>
      <c r="K5" s="767"/>
    </row>
    <row r="6" spans="1:11" s="3" customFormat="1" ht="20.100000000000001" customHeight="1" x14ac:dyDescent="0.25">
      <c r="A6" s="764"/>
      <c r="B6" s="197" t="s">
        <v>237</v>
      </c>
      <c r="C6" s="197" t="s">
        <v>270</v>
      </c>
      <c r="D6" s="505" t="s">
        <v>243</v>
      </c>
      <c r="E6" s="197" t="s">
        <v>237</v>
      </c>
      <c r="F6" s="197" t="s">
        <v>270</v>
      </c>
      <c r="G6" s="505" t="s">
        <v>243</v>
      </c>
      <c r="H6" s="197" t="s">
        <v>237</v>
      </c>
      <c r="I6" s="197" t="s">
        <v>270</v>
      </c>
      <c r="J6" s="505" t="s">
        <v>243</v>
      </c>
      <c r="K6" s="767"/>
    </row>
    <row r="7" spans="1:11" s="3" customFormat="1" ht="20.100000000000001" customHeight="1" thickBot="1" x14ac:dyDescent="0.3">
      <c r="A7" s="765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68"/>
    </row>
    <row r="8" spans="1:11" ht="33.75" customHeight="1" x14ac:dyDescent="0.25">
      <c r="A8" s="457" t="s">
        <v>9</v>
      </c>
      <c r="B8" s="457"/>
      <c r="C8" s="457"/>
      <c r="D8" s="457"/>
      <c r="E8" s="457"/>
      <c r="F8" s="457"/>
      <c r="G8" s="457"/>
      <c r="H8" s="457"/>
      <c r="I8" s="457"/>
      <c r="J8" s="457"/>
      <c r="K8" s="457" t="s">
        <v>165</v>
      </c>
    </row>
    <row r="9" spans="1:11" ht="33.75" customHeight="1" x14ac:dyDescent="0.25">
      <c r="A9" s="448" t="s">
        <v>578</v>
      </c>
      <c r="B9" s="448">
        <v>17</v>
      </c>
      <c r="C9" s="448">
        <v>24</v>
      </c>
      <c r="D9" s="448">
        <f>SUM(B9:C9)</f>
        <v>41</v>
      </c>
      <c r="E9" s="448">
        <v>0</v>
      </c>
      <c r="F9" s="448">
        <v>0</v>
      </c>
      <c r="G9" s="448">
        <v>0</v>
      </c>
      <c r="H9" s="448">
        <f>E9+B9</f>
        <v>17</v>
      </c>
      <c r="I9" s="448">
        <f t="shared" ref="I9:J9" si="0">F9+C9</f>
        <v>24</v>
      </c>
      <c r="J9" s="448">
        <f t="shared" si="0"/>
        <v>41</v>
      </c>
      <c r="K9" s="352" t="s">
        <v>579</v>
      </c>
    </row>
    <row r="10" spans="1:11" ht="33.75" customHeight="1" thickBot="1" x14ac:dyDescent="0.3">
      <c r="A10" s="77" t="s">
        <v>11</v>
      </c>
      <c r="B10" s="167">
        <f>SUM(B9:B9)</f>
        <v>17</v>
      </c>
      <c r="C10" s="167">
        <f>SUM(C9:C9)</f>
        <v>24</v>
      </c>
      <c r="D10" s="167">
        <f>SUM(D9:D9)</f>
        <v>41</v>
      </c>
      <c r="E10" s="167">
        <v>0</v>
      </c>
      <c r="F10" s="167">
        <v>0</v>
      </c>
      <c r="G10" s="167">
        <v>0</v>
      </c>
      <c r="H10" s="167">
        <f>SUM(H9:H9)</f>
        <v>17</v>
      </c>
      <c r="I10" s="167">
        <f>SUM(I9:I9)</f>
        <v>24</v>
      </c>
      <c r="J10" s="167">
        <f>SUM(J9:J9)</f>
        <v>41</v>
      </c>
      <c r="K10" s="455" t="s">
        <v>162</v>
      </c>
    </row>
    <row r="11" spans="1:11" ht="33.75" customHeight="1" thickTop="1" thickBot="1" x14ac:dyDescent="0.3">
      <c r="A11" s="25" t="s">
        <v>78</v>
      </c>
      <c r="B11" s="40">
        <f>SUM(B10)</f>
        <v>17</v>
      </c>
      <c r="C11" s="40">
        <f t="shared" ref="C11:J11" si="1">SUM(C10)</f>
        <v>24</v>
      </c>
      <c r="D11" s="40">
        <f t="shared" si="1"/>
        <v>41</v>
      </c>
      <c r="E11" s="40">
        <f t="shared" si="1"/>
        <v>0</v>
      </c>
      <c r="F11" s="40">
        <f t="shared" si="1"/>
        <v>0</v>
      </c>
      <c r="G11" s="40">
        <f t="shared" si="1"/>
        <v>0</v>
      </c>
      <c r="H11" s="40">
        <f t="shared" si="1"/>
        <v>17</v>
      </c>
      <c r="I11" s="40">
        <f t="shared" si="1"/>
        <v>24</v>
      </c>
      <c r="J11" s="40">
        <f t="shared" si="1"/>
        <v>41</v>
      </c>
      <c r="K11" s="450" t="s">
        <v>526</v>
      </c>
    </row>
    <row r="12" spans="1:11" ht="23.25" customHeight="1" thickTop="1" x14ac:dyDescent="0.25">
      <c r="A12" s="440"/>
      <c r="B12" s="21"/>
      <c r="C12" s="21"/>
      <c r="D12" s="21"/>
      <c r="E12" s="21"/>
      <c r="F12" s="21"/>
      <c r="G12" s="21"/>
      <c r="H12" s="21"/>
      <c r="I12" s="21"/>
      <c r="J12" s="21"/>
      <c r="K12" s="96"/>
    </row>
    <row r="13" spans="1:11" ht="23.25" customHeight="1" x14ac:dyDescent="0.25">
      <c r="A13" s="440"/>
      <c r="B13" s="21"/>
      <c r="C13" s="21"/>
      <c r="D13" s="21"/>
      <c r="E13" s="21"/>
      <c r="F13" s="21"/>
      <c r="G13" s="21"/>
      <c r="H13" s="21"/>
      <c r="I13" s="21"/>
      <c r="J13" s="21"/>
      <c r="K13" s="96"/>
    </row>
    <row r="14" spans="1:11" ht="23.25" customHeight="1" x14ac:dyDescent="0.25"/>
    <row r="29" spans="1:11" x14ac:dyDescent="0.25">
      <c r="A29" s="762"/>
      <c r="B29" s="762"/>
      <c r="C29" s="762"/>
      <c r="D29" s="762"/>
      <c r="E29" s="762"/>
      <c r="F29" s="762"/>
      <c r="G29" s="762"/>
      <c r="H29" s="762"/>
      <c r="I29" s="762"/>
      <c r="J29" s="762"/>
      <c r="K29" s="762"/>
    </row>
  </sheetData>
  <mergeCells count="11">
    <mergeCell ref="A29:K29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00B050"/>
  </sheetPr>
  <dimension ref="A1:K31"/>
  <sheetViews>
    <sheetView rightToLeft="1" view="pageBreakPreview" zoomScale="80" zoomScaleNormal="75" zoomScaleSheetLayoutView="80" workbookViewId="0">
      <selection activeCell="N1" sqref="N1"/>
    </sheetView>
  </sheetViews>
  <sheetFormatPr defaultRowHeight="13.2" x14ac:dyDescent="0.25"/>
  <cols>
    <col min="1" max="1" width="32.6640625" style="1" customWidth="1"/>
    <col min="2" max="10" width="10.6640625" style="1" customWidth="1"/>
    <col min="11" max="11" width="45.33203125" style="1" customWidth="1"/>
    <col min="12" max="251" width="9.109375" style="1"/>
    <col min="252" max="252" width="26.33203125" style="1" customWidth="1"/>
    <col min="253" max="261" width="10" style="1" customWidth="1"/>
    <col min="262" max="507" width="9.109375" style="1"/>
    <col min="508" max="508" width="26.33203125" style="1" customWidth="1"/>
    <col min="509" max="517" width="10" style="1" customWidth="1"/>
    <col min="518" max="763" width="9.109375" style="1"/>
    <col min="764" max="764" width="26.33203125" style="1" customWidth="1"/>
    <col min="765" max="773" width="10" style="1" customWidth="1"/>
    <col min="774" max="1019" width="9.109375" style="1"/>
    <col min="1020" max="1020" width="26.33203125" style="1" customWidth="1"/>
    <col min="1021" max="1029" width="10" style="1" customWidth="1"/>
    <col min="1030" max="1275" width="9.109375" style="1"/>
    <col min="1276" max="1276" width="26.33203125" style="1" customWidth="1"/>
    <col min="1277" max="1285" width="10" style="1" customWidth="1"/>
    <col min="1286" max="1531" width="9.109375" style="1"/>
    <col min="1532" max="1532" width="26.33203125" style="1" customWidth="1"/>
    <col min="1533" max="1541" width="10" style="1" customWidth="1"/>
    <col min="1542" max="1787" width="9.109375" style="1"/>
    <col min="1788" max="1788" width="26.33203125" style="1" customWidth="1"/>
    <col min="1789" max="1797" width="10" style="1" customWidth="1"/>
    <col min="1798" max="2043" width="9.109375" style="1"/>
    <col min="2044" max="2044" width="26.33203125" style="1" customWidth="1"/>
    <col min="2045" max="2053" width="10" style="1" customWidth="1"/>
    <col min="2054" max="2299" width="9.109375" style="1"/>
    <col min="2300" max="2300" width="26.33203125" style="1" customWidth="1"/>
    <col min="2301" max="2309" width="10" style="1" customWidth="1"/>
    <col min="2310" max="2555" width="9.109375" style="1"/>
    <col min="2556" max="2556" width="26.33203125" style="1" customWidth="1"/>
    <col min="2557" max="2565" width="10" style="1" customWidth="1"/>
    <col min="2566" max="2811" width="9.109375" style="1"/>
    <col min="2812" max="2812" width="26.33203125" style="1" customWidth="1"/>
    <col min="2813" max="2821" width="10" style="1" customWidth="1"/>
    <col min="2822" max="3067" width="9.109375" style="1"/>
    <col min="3068" max="3068" width="26.33203125" style="1" customWidth="1"/>
    <col min="3069" max="3077" width="10" style="1" customWidth="1"/>
    <col min="3078" max="3323" width="9.109375" style="1"/>
    <col min="3324" max="3324" width="26.33203125" style="1" customWidth="1"/>
    <col min="3325" max="3333" width="10" style="1" customWidth="1"/>
    <col min="3334" max="3579" width="9.109375" style="1"/>
    <col min="3580" max="3580" width="26.33203125" style="1" customWidth="1"/>
    <col min="3581" max="3589" width="10" style="1" customWidth="1"/>
    <col min="3590" max="3835" width="9.109375" style="1"/>
    <col min="3836" max="3836" width="26.33203125" style="1" customWidth="1"/>
    <col min="3837" max="3845" width="10" style="1" customWidth="1"/>
    <col min="3846" max="4091" width="9.109375" style="1"/>
    <col min="4092" max="4092" width="26.33203125" style="1" customWidth="1"/>
    <col min="4093" max="4101" width="10" style="1" customWidth="1"/>
    <col min="4102" max="4347" width="9.109375" style="1"/>
    <col min="4348" max="4348" width="26.33203125" style="1" customWidth="1"/>
    <col min="4349" max="4357" width="10" style="1" customWidth="1"/>
    <col min="4358" max="4603" width="9.109375" style="1"/>
    <col min="4604" max="4604" width="26.33203125" style="1" customWidth="1"/>
    <col min="4605" max="4613" width="10" style="1" customWidth="1"/>
    <col min="4614" max="4859" width="9.109375" style="1"/>
    <col min="4860" max="4860" width="26.33203125" style="1" customWidth="1"/>
    <col min="4861" max="4869" width="10" style="1" customWidth="1"/>
    <col min="4870" max="5115" width="9.109375" style="1"/>
    <col min="5116" max="5116" width="26.33203125" style="1" customWidth="1"/>
    <col min="5117" max="5125" width="10" style="1" customWidth="1"/>
    <col min="5126" max="5371" width="9.109375" style="1"/>
    <col min="5372" max="5372" width="26.33203125" style="1" customWidth="1"/>
    <col min="5373" max="5381" width="10" style="1" customWidth="1"/>
    <col min="5382" max="5627" width="9.109375" style="1"/>
    <col min="5628" max="5628" width="26.33203125" style="1" customWidth="1"/>
    <col min="5629" max="5637" width="10" style="1" customWidth="1"/>
    <col min="5638" max="5883" width="9.109375" style="1"/>
    <col min="5884" max="5884" width="26.33203125" style="1" customWidth="1"/>
    <col min="5885" max="5893" width="10" style="1" customWidth="1"/>
    <col min="5894" max="6139" width="9.109375" style="1"/>
    <col min="6140" max="6140" width="26.33203125" style="1" customWidth="1"/>
    <col min="6141" max="6149" width="10" style="1" customWidth="1"/>
    <col min="6150" max="6395" width="9.109375" style="1"/>
    <col min="6396" max="6396" width="26.33203125" style="1" customWidth="1"/>
    <col min="6397" max="6405" width="10" style="1" customWidth="1"/>
    <col min="6406" max="6651" width="9.109375" style="1"/>
    <col min="6652" max="6652" width="26.33203125" style="1" customWidth="1"/>
    <col min="6653" max="6661" width="10" style="1" customWidth="1"/>
    <col min="6662" max="6907" width="9.109375" style="1"/>
    <col min="6908" max="6908" width="26.33203125" style="1" customWidth="1"/>
    <col min="6909" max="6917" width="10" style="1" customWidth="1"/>
    <col min="6918" max="7163" width="9.109375" style="1"/>
    <col min="7164" max="7164" width="26.33203125" style="1" customWidth="1"/>
    <col min="7165" max="7173" width="10" style="1" customWidth="1"/>
    <col min="7174" max="7419" width="9.109375" style="1"/>
    <col min="7420" max="7420" width="26.33203125" style="1" customWidth="1"/>
    <col min="7421" max="7429" width="10" style="1" customWidth="1"/>
    <col min="7430" max="7675" width="9.109375" style="1"/>
    <col min="7676" max="7676" width="26.33203125" style="1" customWidth="1"/>
    <col min="7677" max="7685" width="10" style="1" customWidth="1"/>
    <col min="7686" max="7931" width="9.109375" style="1"/>
    <col min="7932" max="7932" width="26.33203125" style="1" customWidth="1"/>
    <col min="7933" max="7941" width="10" style="1" customWidth="1"/>
    <col min="7942" max="8187" width="9.109375" style="1"/>
    <col min="8188" max="8188" width="26.33203125" style="1" customWidth="1"/>
    <col min="8189" max="8197" width="10" style="1" customWidth="1"/>
    <col min="8198" max="8443" width="9.109375" style="1"/>
    <col min="8444" max="8444" width="26.33203125" style="1" customWidth="1"/>
    <col min="8445" max="8453" width="10" style="1" customWidth="1"/>
    <col min="8454" max="8699" width="9.109375" style="1"/>
    <col min="8700" max="8700" width="26.33203125" style="1" customWidth="1"/>
    <col min="8701" max="8709" width="10" style="1" customWidth="1"/>
    <col min="8710" max="8955" width="9.109375" style="1"/>
    <col min="8956" max="8956" width="26.33203125" style="1" customWidth="1"/>
    <col min="8957" max="8965" width="10" style="1" customWidth="1"/>
    <col min="8966" max="9211" width="9.109375" style="1"/>
    <col min="9212" max="9212" width="26.33203125" style="1" customWidth="1"/>
    <col min="9213" max="9221" width="10" style="1" customWidth="1"/>
    <col min="9222" max="9467" width="9.109375" style="1"/>
    <col min="9468" max="9468" width="26.33203125" style="1" customWidth="1"/>
    <col min="9469" max="9477" width="10" style="1" customWidth="1"/>
    <col min="9478" max="9723" width="9.109375" style="1"/>
    <col min="9724" max="9724" width="26.33203125" style="1" customWidth="1"/>
    <col min="9725" max="9733" width="10" style="1" customWidth="1"/>
    <col min="9734" max="9979" width="9.109375" style="1"/>
    <col min="9980" max="9980" width="26.33203125" style="1" customWidth="1"/>
    <col min="9981" max="9989" width="10" style="1" customWidth="1"/>
    <col min="9990" max="10235" width="9.109375" style="1"/>
    <col min="10236" max="10236" width="26.33203125" style="1" customWidth="1"/>
    <col min="10237" max="10245" width="10" style="1" customWidth="1"/>
    <col min="10246" max="10491" width="9.109375" style="1"/>
    <col min="10492" max="10492" width="26.33203125" style="1" customWidth="1"/>
    <col min="10493" max="10501" width="10" style="1" customWidth="1"/>
    <col min="10502" max="10747" width="9.109375" style="1"/>
    <col min="10748" max="10748" width="26.33203125" style="1" customWidth="1"/>
    <col min="10749" max="10757" width="10" style="1" customWidth="1"/>
    <col min="10758" max="11003" width="9.109375" style="1"/>
    <col min="11004" max="11004" width="26.33203125" style="1" customWidth="1"/>
    <col min="11005" max="11013" width="10" style="1" customWidth="1"/>
    <col min="11014" max="11259" width="9.109375" style="1"/>
    <col min="11260" max="11260" width="26.33203125" style="1" customWidth="1"/>
    <col min="11261" max="11269" width="10" style="1" customWidth="1"/>
    <col min="11270" max="11515" width="9.109375" style="1"/>
    <col min="11516" max="11516" width="26.33203125" style="1" customWidth="1"/>
    <col min="11517" max="11525" width="10" style="1" customWidth="1"/>
    <col min="11526" max="11771" width="9.109375" style="1"/>
    <col min="11772" max="11772" width="26.33203125" style="1" customWidth="1"/>
    <col min="11773" max="11781" width="10" style="1" customWidth="1"/>
    <col min="11782" max="12027" width="9.109375" style="1"/>
    <col min="12028" max="12028" width="26.33203125" style="1" customWidth="1"/>
    <col min="12029" max="12037" width="10" style="1" customWidth="1"/>
    <col min="12038" max="12283" width="9.109375" style="1"/>
    <col min="12284" max="12284" width="26.33203125" style="1" customWidth="1"/>
    <col min="12285" max="12293" width="10" style="1" customWidth="1"/>
    <col min="12294" max="12539" width="9.109375" style="1"/>
    <col min="12540" max="12540" width="26.33203125" style="1" customWidth="1"/>
    <col min="12541" max="12549" width="10" style="1" customWidth="1"/>
    <col min="12550" max="12795" width="9.109375" style="1"/>
    <col min="12796" max="12796" width="26.33203125" style="1" customWidth="1"/>
    <col min="12797" max="12805" width="10" style="1" customWidth="1"/>
    <col min="12806" max="13051" width="9.109375" style="1"/>
    <col min="13052" max="13052" width="26.33203125" style="1" customWidth="1"/>
    <col min="13053" max="13061" width="10" style="1" customWidth="1"/>
    <col min="13062" max="13307" width="9.109375" style="1"/>
    <col min="13308" max="13308" width="26.33203125" style="1" customWidth="1"/>
    <col min="13309" max="13317" width="10" style="1" customWidth="1"/>
    <col min="13318" max="13563" width="9.109375" style="1"/>
    <col min="13564" max="13564" width="26.33203125" style="1" customWidth="1"/>
    <col min="13565" max="13573" width="10" style="1" customWidth="1"/>
    <col min="13574" max="13819" width="9.109375" style="1"/>
    <col min="13820" max="13820" width="26.33203125" style="1" customWidth="1"/>
    <col min="13821" max="13829" width="10" style="1" customWidth="1"/>
    <col min="13830" max="14075" width="9.109375" style="1"/>
    <col min="14076" max="14076" width="26.33203125" style="1" customWidth="1"/>
    <col min="14077" max="14085" width="10" style="1" customWidth="1"/>
    <col min="14086" max="14331" width="9.109375" style="1"/>
    <col min="14332" max="14332" width="26.33203125" style="1" customWidth="1"/>
    <col min="14333" max="14341" width="10" style="1" customWidth="1"/>
    <col min="14342" max="14587" width="9.109375" style="1"/>
    <col min="14588" max="14588" width="26.33203125" style="1" customWidth="1"/>
    <col min="14589" max="14597" width="10" style="1" customWidth="1"/>
    <col min="14598" max="14843" width="9.109375" style="1"/>
    <col min="14844" max="14844" width="26.33203125" style="1" customWidth="1"/>
    <col min="14845" max="14853" width="10" style="1" customWidth="1"/>
    <col min="14854" max="15099" width="9.109375" style="1"/>
    <col min="15100" max="15100" width="26.33203125" style="1" customWidth="1"/>
    <col min="15101" max="15109" width="10" style="1" customWidth="1"/>
    <col min="15110" max="15355" width="9.109375" style="1"/>
    <col min="15356" max="15356" width="26.33203125" style="1" customWidth="1"/>
    <col min="15357" max="15365" width="10" style="1" customWidth="1"/>
    <col min="15366" max="15611" width="9.109375" style="1"/>
    <col min="15612" max="15612" width="26.33203125" style="1" customWidth="1"/>
    <col min="15613" max="15621" width="10" style="1" customWidth="1"/>
    <col min="15622" max="15867" width="9.109375" style="1"/>
    <col min="15868" max="15868" width="26.33203125" style="1" customWidth="1"/>
    <col min="15869" max="15877" width="10" style="1" customWidth="1"/>
    <col min="15878" max="16123" width="9.109375" style="1"/>
    <col min="16124" max="16124" width="26.33203125" style="1" customWidth="1"/>
    <col min="16125" max="16133" width="10" style="1" customWidth="1"/>
    <col min="16134" max="16384" width="9.109375" style="1"/>
  </cols>
  <sheetData>
    <row r="1" spans="1:11" s="2" customFormat="1" ht="26.25" customHeight="1" x14ac:dyDescent="0.65">
      <c r="A1" s="674" t="s">
        <v>826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</row>
    <row r="2" spans="1:11" s="44" customFormat="1" ht="34.5" customHeight="1" x14ac:dyDescent="0.65">
      <c r="A2" s="769" t="s">
        <v>827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</row>
    <row r="3" spans="1:11" s="2" customFormat="1" ht="21.75" customHeight="1" thickBot="1" x14ac:dyDescent="0.7">
      <c r="A3" s="293" t="s">
        <v>683</v>
      </c>
      <c r="B3" s="291"/>
      <c r="C3" s="291"/>
      <c r="D3" s="291"/>
      <c r="E3" s="291"/>
      <c r="F3" s="291"/>
      <c r="G3" s="291"/>
      <c r="H3" s="291"/>
      <c r="I3" s="291"/>
      <c r="J3" s="291"/>
      <c r="K3" s="297" t="s">
        <v>684</v>
      </c>
    </row>
    <row r="4" spans="1:11" s="3" customFormat="1" ht="18" customHeight="1" thickTop="1" x14ac:dyDescent="0.25">
      <c r="A4" s="770" t="s">
        <v>314</v>
      </c>
      <c r="B4" s="773" t="s">
        <v>6</v>
      </c>
      <c r="C4" s="773"/>
      <c r="D4" s="773"/>
      <c r="E4" s="773" t="s">
        <v>7</v>
      </c>
      <c r="F4" s="773"/>
      <c r="G4" s="773"/>
      <c r="H4" s="773" t="s">
        <v>8</v>
      </c>
      <c r="I4" s="773"/>
      <c r="J4" s="773"/>
      <c r="K4" s="770" t="s">
        <v>204</v>
      </c>
    </row>
    <row r="5" spans="1:11" s="3" customFormat="1" ht="18" customHeight="1" x14ac:dyDescent="0.25">
      <c r="A5" s="771"/>
      <c r="B5" s="774" t="s">
        <v>448</v>
      </c>
      <c r="C5" s="774"/>
      <c r="D5" s="774"/>
      <c r="E5" s="774" t="s">
        <v>128</v>
      </c>
      <c r="F5" s="774"/>
      <c r="G5" s="774"/>
      <c r="H5" s="774" t="s">
        <v>129</v>
      </c>
      <c r="I5" s="774"/>
      <c r="J5" s="774"/>
      <c r="K5" s="771"/>
    </row>
    <row r="6" spans="1:11" s="3" customFormat="1" ht="18" customHeight="1" x14ac:dyDescent="0.25">
      <c r="A6" s="771"/>
      <c r="B6" s="197" t="s">
        <v>237</v>
      </c>
      <c r="C6" s="197" t="s">
        <v>270</v>
      </c>
      <c r="D6" s="348" t="s">
        <v>243</v>
      </c>
      <c r="E6" s="197" t="s">
        <v>237</v>
      </c>
      <c r="F6" s="197" t="s">
        <v>270</v>
      </c>
      <c r="G6" s="348" t="s">
        <v>243</v>
      </c>
      <c r="H6" s="197" t="s">
        <v>237</v>
      </c>
      <c r="I6" s="197" t="s">
        <v>270</v>
      </c>
      <c r="J6" s="348" t="s">
        <v>243</v>
      </c>
      <c r="K6" s="771"/>
    </row>
    <row r="7" spans="1:11" s="3" customFormat="1" ht="24" customHeight="1" thickBot="1" x14ac:dyDescent="0.3">
      <c r="A7" s="772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72"/>
    </row>
    <row r="8" spans="1:11" s="4" customFormat="1" ht="21" customHeight="1" x14ac:dyDescent="0.3">
      <c r="A8" s="45" t="s">
        <v>9</v>
      </c>
      <c r="B8" s="45"/>
      <c r="C8" s="45"/>
      <c r="D8" s="45"/>
      <c r="E8" s="45"/>
      <c r="F8" s="45"/>
      <c r="G8" s="45"/>
      <c r="H8" s="45"/>
      <c r="I8" s="45"/>
      <c r="J8" s="172"/>
      <c r="K8" s="298" t="s">
        <v>165</v>
      </c>
    </row>
    <row r="9" spans="1:11" s="375" customFormat="1" ht="24" customHeight="1" x14ac:dyDescent="0.3">
      <c r="A9" s="448" t="s">
        <v>574</v>
      </c>
      <c r="B9" s="448">
        <v>798</v>
      </c>
      <c r="C9" s="448">
        <v>488</v>
      </c>
      <c r="D9" s="448">
        <v>1286</v>
      </c>
      <c r="E9" s="448">
        <v>0</v>
      </c>
      <c r="F9" s="448">
        <v>0</v>
      </c>
      <c r="G9" s="448">
        <v>0</v>
      </c>
      <c r="H9" s="448">
        <f>E9+B9</f>
        <v>798</v>
      </c>
      <c r="I9" s="448">
        <f t="shared" ref="I9:J9" si="0">F9+C9</f>
        <v>488</v>
      </c>
      <c r="J9" s="448">
        <f t="shared" si="0"/>
        <v>1286</v>
      </c>
      <c r="K9" s="352" t="s">
        <v>481</v>
      </c>
    </row>
    <row r="10" spans="1:11" s="4" customFormat="1" ht="24" customHeight="1" x14ac:dyDescent="0.3">
      <c r="A10" s="448" t="s">
        <v>315</v>
      </c>
      <c r="B10" s="448">
        <v>820</v>
      </c>
      <c r="C10" s="448">
        <v>579</v>
      </c>
      <c r="D10" s="448">
        <v>1399</v>
      </c>
      <c r="E10" s="448">
        <v>0</v>
      </c>
      <c r="F10" s="448">
        <v>0</v>
      </c>
      <c r="G10" s="448">
        <v>0</v>
      </c>
      <c r="H10" s="448">
        <f t="shared" ref="H10:H18" si="1">E10+B10</f>
        <v>820</v>
      </c>
      <c r="I10" s="448">
        <f t="shared" ref="I10:I18" si="2">F10+C10</f>
        <v>579</v>
      </c>
      <c r="J10" s="448">
        <f t="shared" ref="J10:J18" si="3">G10+D10</f>
        <v>1399</v>
      </c>
      <c r="K10" s="352" t="s">
        <v>316</v>
      </c>
    </row>
    <row r="11" spans="1:11" s="4" customFormat="1" ht="24" customHeight="1" x14ac:dyDescent="0.3">
      <c r="A11" s="448" t="s">
        <v>317</v>
      </c>
      <c r="B11" s="448">
        <v>375</v>
      </c>
      <c r="C11" s="448">
        <v>162</v>
      </c>
      <c r="D11" s="448">
        <v>537</v>
      </c>
      <c r="E11" s="448">
        <v>0</v>
      </c>
      <c r="F11" s="448">
        <v>0</v>
      </c>
      <c r="G11" s="448">
        <v>0</v>
      </c>
      <c r="H11" s="448">
        <f t="shared" si="1"/>
        <v>375</v>
      </c>
      <c r="I11" s="448">
        <f t="shared" si="2"/>
        <v>162</v>
      </c>
      <c r="J11" s="448">
        <f t="shared" si="3"/>
        <v>537</v>
      </c>
      <c r="K11" s="352" t="s">
        <v>318</v>
      </c>
    </row>
    <row r="12" spans="1:11" s="4" customFormat="1" ht="24" customHeight="1" x14ac:dyDescent="0.3">
      <c r="A12" s="448" t="s">
        <v>319</v>
      </c>
      <c r="B12" s="448">
        <v>435</v>
      </c>
      <c r="C12" s="448">
        <v>167</v>
      </c>
      <c r="D12" s="448">
        <v>602</v>
      </c>
      <c r="E12" s="448">
        <v>0</v>
      </c>
      <c r="F12" s="448">
        <v>0</v>
      </c>
      <c r="G12" s="448">
        <v>0</v>
      </c>
      <c r="H12" s="448">
        <f t="shared" si="1"/>
        <v>435</v>
      </c>
      <c r="I12" s="448">
        <f t="shared" si="2"/>
        <v>167</v>
      </c>
      <c r="J12" s="448">
        <f t="shared" si="3"/>
        <v>602</v>
      </c>
      <c r="K12" s="352" t="s">
        <v>320</v>
      </c>
    </row>
    <row r="13" spans="1:11" s="4" customFormat="1" ht="22.5" customHeight="1" x14ac:dyDescent="0.3">
      <c r="A13" s="448" t="s">
        <v>321</v>
      </c>
      <c r="B13" s="448">
        <v>376</v>
      </c>
      <c r="C13" s="448">
        <v>121</v>
      </c>
      <c r="D13" s="448">
        <v>497</v>
      </c>
      <c r="E13" s="448">
        <v>0</v>
      </c>
      <c r="F13" s="448">
        <v>0</v>
      </c>
      <c r="G13" s="448">
        <v>0</v>
      </c>
      <c r="H13" s="448">
        <f t="shared" si="1"/>
        <v>376</v>
      </c>
      <c r="I13" s="448">
        <f t="shared" si="2"/>
        <v>121</v>
      </c>
      <c r="J13" s="448">
        <f t="shared" si="3"/>
        <v>497</v>
      </c>
      <c r="K13" s="410" t="s">
        <v>322</v>
      </c>
    </row>
    <row r="14" spans="1:11" s="4" customFormat="1" ht="24" customHeight="1" x14ac:dyDescent="0.3">
      <c r="A14" s="448" t="s">
        <v>323</v>
      </c>
      <c r="B14" s="448">
        <v>52</v>
      </c>
      <c r="C14" s="448">
        <v>46</v>
      </c>
      <c r="D14" s="448">
        <v>98</v>
      </c>
      <c r="E14" s="448">
        <v>0</v>
      </c>
      <c r="F14" s="448">
        <v>0</v>
      </c>
      <c r="G14" s="448">
        <v>0</v>
      </c>
      <c r="H14" s="448">
        <f t="shared" si="1"/>
        <v>52</v>
      </c>
      <c r="I14" s="448">
        <f t="shared" si="2"/>
        <v>46</v>
      </c>
      <c r="J14" s="448">
        <f t="shared" si="3"/>
        <v>98</v>
      </c>
      <c r="K14" s="410" t="s">
        <v>324</v>
      </c>
    </row>
    <row r="15" spans="1:11" s="4" customFormat="1" ht="24" customHeight="1" x14ac:dyDescent="0.3">
      <c r="A15" s="448" t="s">
        <v>325</v>
      </c>
      <c r="B15" s="448">
        <v>112</v>
      </c>
      <c r="C15" s="448">
        <v>83</v>
      </c>
      <c r="D15" s="448">
        <v>195</v>
      </c>
      <c r="E15" s="448">
        <v>0</v>
      </c>
      <c r="F15" s="448">
        <v>0</v>
      </c>
      <c r="G15" s="448">
        <v>0</v>
      </c>
      <c r="H15" s="448">
        <f t="shared" si="1"/>
        <v>112</v>
      </c>
      <c r="I15" s="448">
        <f t="shared" si="2"/>
        <v>83</v>
      </c>
      <c r="J15" s="448">
        <f t="shared" si="3"/>
        <v>195</v>
      </c>
      <c r="K15" s="352" t="s">
        <v>326</v>
      </c>
    </row>
    <row r="16" spans="1:11" s="4" customFormat="1" ht="24" customHeight="1" x14ac:dyDescent="0.3">
      <c r="A16" s="448" t="s">
        <v>327</v>
      </c>
      <c r="B16" s="448">
        <v>72</v>
      </c>
      <c r="C16" s="448">
        <v>141</v>
      </c>
      <c r="D16" s="448">
        <v>213</v>
      </c>
      <c r="E16" s="448">
        <v>0</v>
      </c>
      <c r="F16" s="448">
        <v>0</v>
      </c>
      <c r="G16" s="448">
        <v>0</v>
      </c>
      <c r="H16" s="448">
        <f t="shared" si="1"/>
        <v>72</v>
      </c>
      <c r="I16" s="448">
        <f t="shared" si="2"/>
        <v>141</v>
      </c>
      <c r="J16" s="448">
        <f t="shared" si="3"/>
        <v>213</v>
      </c>
      <c r="K16" s="352" t="s">
        <v>328</v>
      </c>
    </row>
    <row r="17" spans="1:11" s="4" customFormat="1" ht="24" customHeight="1" x14ac:dyDescent="0.3">
      <c r="A17" s="448" t="s">
        <v>329</v>
      </c>
      <c r="B17" s="448">
        <v>11</v>
      </c>
      <c r="C17" s="448">
        <v>6</v>
      </c>
      <c r="D17" s="448">
        <v>17</v>
      </c>
      <c r="E17" s="448">
        <v>0</v>
      </c>
      <c r="F17" s="448">
        <v>0</v>
      </c>
      <c r="G17" s="448">
        <v>0</v>
      </c>
      <c r="H17" s="448">
        <f t="shared" si="1"/>
        <v>11</v>
      </c>
      <c r="I17" s="448">
        <f t="shared" si="2"/>
        <v>6</v>
      </c>
      <c r="J17" s="448">
        <f t="shared" si="3"/>
        <v>17</v>
      </c>
      <c r="K17" s="352" t="s">
        <v>456</v>
      </c>
    </row>
    <row r="18" spans="1:11" s="4" customFormat="1" ht="24" customHeight="1" x14ac:dyDescent="0.3">
      <c r="A18" s="448" t="s">
        <v>11</v>
      </c>
      <c r="B18" s="448">
        <f>SUM(B9:B17)</f>
        <v>3051</v>
      </c>
      <c r="C18" s="448">
        <f t="shared" ref="C18:D18" si="4">SUM(C9:C17)</f>
        <v>1793</v>
      </c>
      <c r="D18" s="448">
        <f t="shared" si="4"/>
        <v>4844</v>
      </c>
      <c r="E18" s="448">
        <v>0</v>
      </c>
      <c r="F18" s="448">
        <v>0</v>
      </c>
      <c r="G18" s="448">
        <v>0</v>
      </c>
      <c r="H18" s="448">
        <f t="shared" si="1"/>
        <v>3051</v>
      </c>
      <c r="I18" s="448">
        <f t="shared" si="2"/>
        <v>1793</v>
      </c>
      <c r="J18" s="448">
        <f t="shared" si="3"/>
        <v>4844</v>
      </c>
      <c r="K18" s="352" t="s">
        <v>162</v>
      </c>
    </row>
    <row r="19" spans="1:11" s="4" customFormat="1" ht="20.25" customHeight="1" x14ac:dyDescent="0.3">
      <c r="A19" s="448" t="s">
        <v>12</v>
      </c>
      <c r="B19" s="448"/>
      <c r="C19" s="448"/>
      <c r="D19" s="448"/>
      <c r="E19" s="448"/>
      <c r="F19" s="448"/>
      <c r="G19" s="448"/>
      <c r="H19" s="448"/>
      <c r="I19" s="448"/>
      <c r="J19" s="448"/>
      <c r="K19" s="423" t="s">
        <v>171</v>
      </c>
    </row>
    <row r="20" spans="1:11" s="375" customFormat="1" ht="24" customHeight="1" x14ac:dyDescent="0.3">
      <c r="A20" s="448" t="s">
        <v>554</v>
      </c>
      <c r="B20" s="448">
        <v>324</v>
      </c>
      <c r="C20" s="448">
        <v>148</v>
      </c>
      <c r="D20" s="448">
        <v>472</v>
      </c>
      <c r="E20" s="448">
        <v>0</v>
      </c>
      <c r="F20" s="448">
        <v>0</v>
      </c>
      <c r="G20" s="448">
        <v>0</v>
      </c>
      <c r="H20" s="448">
        <f>E20+B20</f>
        <v>324</v>
      </c>
      <c r="I20" s="448">
        <f t="shared" ref="I20:J20" si="5">F20+C20</f>
        <v>148</v>
      </c>
      <c r="J20" s="448">
        <f t="shared" si="5"/>
        <v>472</v>
      </c>
      <c r="K20" s="410" t="s">
        <v>316</v>
      </c>
    </row>
    <row r="21" spans="1:11" s="375" customFormat="1" ht="24" customHeight="1" x14ac:dyDescent="0.3">
      <c r="A21" s="448" t="s">
        <v>482</v>
      </c>
      <c r="B21" s="448">
        <v>88</v>
      </c>
      <c r="C21" s="448">
        <v>5</v>
      </c>
      <c r="D21" s="448">
        <v>93</v>
      </c>
      <c r="E21" s="448">
        <v>0</v>
      </c>
      <c r="F21" s="448">
        <v>0</v>
      </c>
      <c r="G21" s="448">
        <v>0</v>
      </c>
      <c r="H21" s="448">
        <f t="shared" ref="H21:H25" si="6">E21+B21</f>
        <v>88</v>
      </c>
      <c r="I21" s="448">
        <f t="shared" ref="I21:I25" si="7">F21+C21</f>
        <v>5</v>
      </c>
      <c r="J21" s="448">
        <f t="shared" ref="J21:J25" si="8">G21+D21</f>
        <v>93</v>
      </c>
      <c r="K21" s="352" t="s">
        <v>481</v>
      </c>
    </row>
    <row r="22" spans="1:11" s="375" customFormat="1" ht="24" customHeight="1" x14ac:dyDescent="0.3">
      <c r="A22" s="448" t="s">
        <v>483</v>
      </c>
      <c r="B22" s="448">
        <v>204</v>
      </c>
      <c r="C22" s="448">
        <v>22</v>
      </c>
      <c r="D22" s="448">
        <v>226</v>
      </c>
      <c r="E22" s="448">
        <v>0</v>
      </c>
      <c r="F22" s="448">
        <v>0</v>
      </c>
      <c r="G22" s="448">
        <v>0</v>
      </c>
      <c r="H22" s="448">
        <f t="shared" si="6"/>
        <v>204</v>
      </c>
      <c r="I22" s="448">
        <f t="shared" si="7"/>
        <v>22</v>
      </c>
      <c r="J22" s="448">
        <f t="shared" si="8"/>
        <v>226</v>
      </c>
      <c r="K22" s="352" t="s">
        <v>318</v>
      </c>
    </row>
    <row r="23" spans="1:11" s="375" customFormat="1" ht="24" customHeight="1" x14ac:dyDescent="0.3">
      <c r="A23" s="448" t="s">
        <v>319</v>
      </c>
      <c r="B23" s="448">
        <v>195</v>
      </c>
      <c r="C23" s="448">
        <v>48</v>
      </c>
      <c r="D23" s="448">
        <v>243</v>
      </c>
      <c r="E23" s="448">
        <v>0</v>
      </c>
      <c r="F23" s="448">
        <v>0</v>
      </c>
      <c r="G23" s="448">
        <v>0</v>
      </c>
      <c r="H23" s="448">
        <f t="shared" si="6"/>
        <v>195</v>
      </c>
      <c r="I23" s="448">
        <f t="shared" si="7"/>
        <v>48</v>
      </c>
      <c r="J23" s="448">
        <f t="shared" si="8"/>
        <v>243</v>
      </c>
      <c r="K23" s="352" t="s">
        <v>320</v>
      </c>
    </row>
    <row r="24" spans="1:11" s="4" customFormat="1" ht="24" customHeight="1" thickBot="1" x14ac:dyDescent="0.35">
      <c r="A24" s="182" t="s">
        <v>13</v>
      </c>
      <c r="B24" s="36">
        <f>SUM(B20:B23)</f>
        <v>811</v>
      </c>
      <c r="C24" s="36">
        <f t="shared" ref="C24:D24" si="9">SUM(C20:C23)</f>
        <v>223</v>
      </c>
      <c r="D24" s="36">
        <f t="shared" si="9"/>
        <v>1034</v>
      </c>
      <c r="E24" s="444">
        <v>0</v>
      </c>
      <c r="F24" s="444">
        <v>0</v>
      </c>
      <c r="G24" s="444">
        <v>0</v>
      </c>
      <c r="H24" s="444">
        <f t="shared" si="6"/>
        <v>811</v>
      </c>
      <c r="I24" s="444">
        <f t="shared" si="7"/>
        <v>223</v>
      </c>
      <c r="J24" s="444">
        <f t="shared" si="8"/>
        <v>1034</v>
      </c>
      <c r="K24" s="296" t="s">
        <v>172</v>
      </c>
    </row>
    <row r="25" spans="1:11" s="4" customFormat="1" ht="24" customHeight="1" thickBot="1" x14ac:dyDescent="0.35">
      <c r="A25" s="251" t="s">
        <v>78</v>
      </c>
      <c r="B25" s="37">
        <f t="shared" ref="B25:D25" si="10">SUM(B18,B24)</f>
        <v>3862</v>
      </c>
      <c r="C25" s="37">
        <f t="shared" si="10"/>
        <v>2016</v>
      </c>
      <c r="D25" s="37">
        <f t="shared" si="10"/>
        <v>5878</v>
      </c>
      <c r="E25" s="251">
        <v>0</v>
      </c>
      <c r="F25" s="37">
        <v>0</v>
      </c>
      <c r="G25" s="37">
        <v>0</v>
      </c>
      <c r="H25" s="37">
        <f t="shared" si="6"/>
        <v>3862</v>
      </c>
      <c r="I25" s="251">
        <f t="shared" si="7"/>
        <v>2016</v>
      </c>
      <c r="J25" s="37">
        <f t="shared" si="8"/>
        <v>5878</v>
      </c>
      <c r="K25" s="349" t="s">
        <v>526</v>
      </c>
    </row>
    <row r="26" spans="1:11" s="4" customFormat="1" ht="18" customHeight="1" thickTop="1" x14ac:dyDescent="0.3"/>
    <row r="31" spans="1:11" x14ac:dyDescent="0.25">
      <c r="E31" s="1" t="s">
        <v>270</v>
      </c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00B050"/>
  </sheetPr>
  <dimension ref="A1:K78"/>
  <sheetViews>
    <sheetView rightToLeft="1" view="pageBreakPreview" topLeftCell="A19" zoomScale="90" zoomScaleNormal="75" zoomScaleSheetLayoutView="90" workbookViewId="0">
      <selection activeCell="M5" sqref="M5"/>
    </sheetView>
  </sheetViews>
  <sheetFormatPr defaultRowHeight="13.2" x14ac:dyDescent="0.25"/>
  <cols>
    <col min="1" max="1" width="32.5546875" style="16" customWidth="1"/>
    <col min="2" max="4" width="10" style="16" customWidth="1"/>
    <col min="5" max="7" width="9.6640625" style="16" customWidth="1"/>
    <col min="8" max="10" width="10" style="16" customWidth="1"/>
    <col min="11" max="11" width="47" style="16" customWidth="1"/>
    <col min="12" max="243" width="9.109375" style="16"/>
    <col min="244" max="244" width="26.33203125" style="16" customWidth="1"/>
    <col min="245" max="253" width="10" style="16" customWidth="1"/>
    <col min="254" max="499" width="9.109375" style="16"/>
    <col min="500" max="500" width="26.33203125" style="16" customWidth="1"/>
    <col min="501" max="509" width="10" style="16" customWidth="1"/>
    <col min="510" max="755" width="9.109375" style="16"/>
    <col min="756" max="756" width="26.33203125" style="16" customWidth="1"/>
    <col min="757" max="765" width="10" style="16" customWidth="1"/>
    <col min="766" max="1011" width="9.109375" style="16"/>
    <col min="1012" max="1012" width="26.33203125" style="16" customWidth="1"/>
    <col min="1013" max="1021" width="10" style="16" customWidth="1"/>
    <col min="1022" max="1267" width="9.109375" style="16"/>
    <col min="1268" max="1268" width="26.33203125" style="16" customWidth="1"/>
    <col min="1269" max="1277" width="10" style="16" customWidth="1"/>
    <col min="1278" max="1523" width="9.109375" style="16"/>
    <col min="1524" max="1524" width="26.33203125" style="16" customWidth="1"/>
    <col min="1525" max="1533" width="10" style="16" customWidth="1"/>
    <col min="1534" max="1779" width="9.109375" style="16"/>
    <col min="1780" max="1780" width="26.33203125" style="16" customWidth="1"/>
    <col min="1781" max="1789" width="10" style="16" customWidth="1"/>
    <col min="1790" max="2035" width="9.109375" style="16"/>
    <col min="2036" max="2036" width="26.33203125" style="16" customWidth="1"/>
    <col min="2037" max="2045" width="10" style="16" customWidth="1"/>
    <col min="2046" max="2291" width="9.109375" style="16"/>
    <col min="2292" max="2292" width="26.33203125" style="16" customWidth="1"/>
    <col min="2293" max="2301" width="10" style="16" customWidth="1"/>
    <col min="2302" max="2547" width="9.109375" style="16"/>
    <col min="2548" max="2548" width="26.33203125" style="16" customWidth="1"/>
    <col min="2549" max="2557" width="10" style="16" customWidth="1"/>
    <col min="2558" max="2803" width="9.109375" style="16"/>
    <col min="2804" max="2804" width="26.33203125" style="16" customWidth="1"/>
    <col min="2805" max="2813" width="10" style="16" customWidth="1"/>
    <col min="2814" max="3059" width="9.109375" style="16"/>
    <col min="3060" max="3060" width="26.33203125" style="16" customWidth="1"/>
    <col min="3061" max="3069" width="10" style="16" customWidth="1"/>
    <col min="3070" max="3315" width="9.109375" style="16"/>
    <col min="3316" max="3316" width="26.33203125" style="16" customWidth="1"/>
    <col min="3317" max="3325" width="10" style="16" customWidth="1"/>
    <col min="3326" max="3571" width="9.109375" style="16"/>
    <col min="3572" max="3572" width="26.33203125" style="16" customWidth="1"/>
    <col min="3573" max="3581" width="10" style="16" customWidth="1"/>
    <col min="3582" max="3827" width="9.109375" style="16"/>
    <col min="3828" max="3828" width="26.33203125" style="16" customWidth="1"/>
    <col min="3829" max="3837" width="10" style="16" customWidth="1"/>
    <col min="3838" max="4083" width="9.109375" style="16"/>
    <col min="4084" max="4084" width="26.33203125" style="16" customWidth="1"/>
    <col min="4085" max="4093" width="10" style="16" customWidth="1"/>
    <col min="4094" max="4339" width="9.109375" style="16"/>
    <col min="4340" max="4340" width="26.33203125" style="16" customWidth="1"/>
    <col min="4341" max="4349" width="10" style="16" customWidth="1"/>
    <col min="4350" max="4595" width="9.109375" style="16"/>
    <col min="4596" max="4596" width="26.33203125" style="16" customWidth="1"/>
    <col min="4597" max="4605" width="10" style="16" customWidth="1"/>
    <col min="4606" max="4851" width="9.109375" style="16"/>
    <col min="4852" max="4852" width="26.33203125" style="16" customWidth="1"/>
    <col min="4853" max="4861" width="10" style="16" customWidth="1"/>
    <col min="4862" max="5107" width="9.109375" style="16"/>
    <col min="5108" max="5108" width="26.33203125" style="16" customWidth="1"/>
    <col min="5109" max="5117" width="10" style="16" customWidth="1"/>
    <col min="5118" max="5363" width="9.109375" style="16"/>
    <col min="5364" max="5364" width="26.33203125" style="16" customWidth="1"/>
    <col min="5365" max="5373" width="10" style="16" customWidth="1"/>
    <col min="5374" max="5619" width="9.109375" style="16"/>
    <col min="5620" max="5620" width="26.33203125" style="16" customWidth="1"/>
    <col min="5621" max="5629" width="10" style="16" customWidth="1"/>
    <col min="5630" max="5875" width="9.109375" style="16"/>
    <col min="5876" max="5876" width="26.33203125" style="16" customWidth="1"/>
    <col min="5877" max="5885" width="10" style="16" customWidth="1"/>
    <col min="5886" max="6131" width="9.109375" style="16"/>
    <col min="6132" max="6132" width="26.33203125" style="16" customWidth="1"/>
    <col min="6133" max="6141" width="10" style="16" customWidth="1"/>
    <col min="6142" max="6387" width="9.109375" style="16"/>
    <col min="6388" max="6388" width="26.33203125" style="16" customWidth="1"/>
    <col min="6389" max="6397" width="10" style="16" customWidth="1"/>
    <col min="6398" max="6643" width="9.109375" style="16"/>
    <col min="6644" max="6644" width="26.33203125" style="16" customWidth="1"/>
    <col min="6645" max="6653" width="10" style="16" customWidth="1"/>
    <col min="6654" max="6899" width="9.109375" style="16"/>
    <col min="6900" max="6900" width="26.33203125" style="16" customWidth="1"/>
    <col min="6901" max="6909" width="10" style="16" customWidth="1"/>
    <col min="6910" max="7155" width="9.109375" style="16"/>
    <col min="7156" max="7156" width="26.33203125" style="16" customWidth="1"/>
    <col min="7157" max="7165" width="10" style="16" customWidth="1"/>
    <col min="7166" max="7411" width="9.109375" style="16"/>
    <col min="7412" max="7412" width="26.33203125" style="16" customWidth="1"/>
    <col min="7413" max="7421" width="10" style="16" customWidth="1"/>
    <col min="7422" max="7667" width="9.109375" style="16"/>
    <col min="7668" max="7668" width="26.33203125" style="16" customWidth="1"/>
    <col min="7669" max="7677" width="10" style="16" customWidth="1"/>
    <col min="7678" max="7923" width="9.109375" style="16"/>
    <col min="7924" max="7924" width="26.33203125" style="16" customWidth="1"/>
    <col min="7925" max="7933" width="10" style="16" customWidth="1"/>
    <col min="7934" max="8179" width="9.109375" style="16"/>
    <col min="8180" max="8180" width="26.33203125" style="16" customWidth="1"/>
    <col min="8181" max="8189" width="10" style="16" customWidth="1"/>
    <col min="8190" max="8435" width="9.109375" style="16"/>
    <col min="8436" max="8436" width="26.33203125" style="16" customWidth="1"/>
    <col min="8437" max="8445" width="10" style="16" customWidth="1"/>
    <col min="8446" max="8691" width="9.109375" style="16"/>
    <col min="8692" max="8692" width="26.33203125" style="16" customWidth="1"/>
    <col min="8693" max="8701" width="10" style="16" customWidth="1"/>
    <col min="8702" max="8947" width="9.109375" style="16"/>
    <col min="8948" max="8948" width="26.33203125" style="16" customWidth="1"/>
    <col min="8949" max="8957" width="10" style="16" customWidth="1"/>
    <col min="8958" max="9203" width="9.109375" style="16"/>
    <col min="9204" max="9204" width="26.33203125" style="16" customWidth="1"/>
    <col min="9205" max="9213" width="10" style="16" customWidth="1"/>
    <col min="9214" max="9459" width="9.109375" style="16"/>
    <col min="9460" max="9460" width="26.33203125" style="16" customWidth="1"/>
    <col min="9461" max="9469" width="10" style="16" customWidth="1"/>
    <col min="9470" max="9715" width="9.109375" style="16"/>
    <col min="9716" max="9716" width="26.33203125" style="16" customWidth="1"/>
    <col min="9717" max="9725" width="10" style="16" customWidth="1"/>
    <col min="9726" max="9971" width="9.109375" style="16"/>
    <col min="9972" max="9972" width="26.33203125" style="16" customWidth="1"/>
    <col min="9973" max="9981" width="10" style="16" customWidth="1"/>
    <col min="9982" max="10227" width="9.109375" style="16"/>
    <col min="10228" max="10228" width="26.33203125" style="16" customWidth="1"/>
    <col min="10229" max="10237" width="10" style="16" customWidth="1"/>
    <col min="10238" max="10483" width="9.109375" style="16"/>
    <col min="10484" max="10484" width="26.33203125" style="16" customWidth="1"/>
    <col min="10485" max="10493" width="10" style="16" customWidth="1"/>
    <col min="10494" max="10739" width="9.109375" style="16"/>
    <col min="10740" max="10740" width="26.33203125" style="16" customWidth="1"/>
    <col min="10741" max="10749" width="10" style="16" customWidth="1"/>
    <col min="10750" max="10995" width="9.109375" style="16"/>
    <col min="10996" max="10996" width="26.33203125" style="16" customWidth="1"/>
    <col min="10997" max="11005" width="10" style="16" customWidth="1"/>
    <col min="11006" max="11251" width="9.109375" style="16"/>
    <col min="11252" max="11252" width="26.33203125" style="16" customWidth="1"/>
    <col min="11253" max="11261" width="10" style="16" customWidth="1"/>
    <col min="11262" max="11507" width="9.109375" style="16"/>
    <col min="11508" max="11508" width="26.33203125" style="16" customWidth="1"/>
    <col min="11509" max="11517" width="10" style="16" customWidth="1"/>
    <col min="11518" max="11763" width="9.109375" style="16"/>
    <col min="11764" max="11764" width="26.33203125" style="16" customWidth="1"/>
    <col min="11765" max="11773" width="10" style="16" customWidth="1"/>
    <col min="11774" max="12019" width="9.109375" style="16"/>
    <col min="12020" max="12020" width="26.33203125" style="16" customWidth="1"/>
    <col min="12021" max="12029" width="10" style="16" customWidth="1"/>
    <col min="12030" max="12275" width="9.109375" style="16"/>
    <col min="12276" max="12276" width="26.33203125" style="16" customWidth="1"/>
    <col min="12277" max="12285" width="10" style="16" customWidth="1"/>
    <col min="12286" max="12531" width="9.109375" style="16"/>
    <col min="12532" max="12532" width="26.33203125" style="16" customWidth="1"/>
    <col min="12533" max="12541" width="10" style="16" customWidth="1"/>
    <col min="12542" max="12787" width="9.109375" style="16"/>
    <col min="12788" max="12788" width="26.33203125" style="16" customWidth="1"/>
    <col min="12789" max="12797" width="10" style="16" customWidth="1"/>
    <col min="12798" max="13043" width="9.109375" style="16"/>
    <col min="13044" max="13044" width="26.33203125" style="16" customWidth="1"/>
    <col min="13045" max="13053" width="10" style="16" customWidth="1"/>
    <col min="13054" max="13299" width="9.109375" style="16"/>
    <col min="13300" max="13300" width="26.33203125" style="16" customWidth="1"/>
    <col min="13301" max="13309" width="10" style="16" customWidth="1"/>
    <col min="13310" max="13555" width="9.109375" style="16"/>
    <col min="13556" max="13556" width="26.33203125" style="16" customWidth="1"/>
    <col min="13557" max="13565" width="10" style="16" customWidth="1"/>
    <col min="13566" max="13811" width="9.109375" style="16"/>
    <col min="13812" max="13812" width="26.33203125" style="16" customWidth="1"/>
    <col min="13813" max="13821" width="10" style="16" customWidth="1"/>
    <col min="13822" max="14067" width="9.109375" style="16"/>
    <col min="14068" max="14068" width="26.33203125" style="16" customWidth="1"/>
    <col min="14069" max="14077" width="10" style="16" customWidth="1"/>
    <col min="14078" max="14323" width="9.109375" style="16"/>
    <col min="14324" max="14324" width="26.33203125" style="16" customWidth="1"/>
    <col min="14325" max="14333" width="10" style="16" customWidth="1"/>
    <col min="14334" max="14579" width="9.109375" style="16"/>
    <col min="14580" max="14580" width="26.33203125" style="16" customWidth="1"/>
    <col min="14581" max="14589" width="10" style="16" customWidth="1"/>
    <col min="14590" max="14835" width="9.109375" style="16"/>
    <col min="14836" max="14836" width="26.33203125" style="16" customWidth="1"/>
    <col min="14837" max="14845" width="10" style="16" customWidth="1"/>
    <col min="14846" max="15091" width="9.109375" style="16"/>
    <col min="15092" max="15092" width="26.33203125" style="16" customWidth="1"/>
    <col min="15093" max="15101" width="10" style="16" customWidth="1"/>
    <col min="15102" max="15347" width="9.109375" style="16"/>
    <col min="15348" max="15348" width="26.33203125" style="16" customWidth="1"/>
    <col min="15349" max="15357" width="10" style="16" customWidth="1"/>
    <col min="15358" max="15603" width="9.109375" style="16"/>
    <col min="15604" max="15604" width="26.33203125" style="16" customWidth="1"/>
    <col min="15605" max="15613" width="10" style="16" customWidth="1"/>
    <col min="15614" max="15859" width="9.109375" style="16"/>
    <col min="15860" max="15860" width="26.33203125" style="16" customWidth="1"/>
    <col min="15861" max="15869" width="10" style="16" customWidth="1"/>
    <col min="15870" max="16115" width="9.109375" style="16"/>
    <col min="16116" max="16116" width="26.33203125" style="16" customWidth="1"/>
    <col min="16117" max="16125" width="10" style="16" customWidth="1"/>
    <col min="16126" max="16384" width="9.109375" style="16"/>
  </cols>
  <sheetData>
    <row r="1" spans="1:11" s="2" customFormat="1" ht="24" customHeight="1" x14ac:dyDescent="0.65">
      <c r="A1" s="702" t="s">
        <v>828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44" customFormat="1" ht="44.25" customHeight="1" x14ac:dyDescent="0.65">
      <c r="A2" s="777" t="s">
        <v>829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</row>
    <row r="3" spans="1:11" s="2" customFormat="1" ht="20.25" customHeight="1" thickBot="1" x14ac:dyDescent="0.7">
      <c r="A3" s="14" t="s">
        <v>685</v>
      </c>
      <c r="B3" s="91"/>
      <c r="C3" s="91"/>
      <c r="D3" s="91"/>
      <c r="E3" s="91"/>
      <c r="F3" s="91"/>
      <c r="G3" s="91"/>
      <c r="H3" s="91"/>
      <c r="I3" s="91"/>
      <c r="J3" s="91"/>
      <c r="K3" s="6" t="s">
        <v>306</v>
      </c>
    </row>
    <row r="4" spans="1:11" s="3" customFormat="1" ht="18" customHeight="1" thickTop="1" x14ac:dyDescent="0.25">
      <c r="A4" s="736" t="s">
        <v>89</v>
      </c>
      <c r="B4" s="775" t="s">
        <v>6</v>
      </c>
      <c r="C4" s="775"/>
      <c r="D4" s="775"/>
      <c r="E4" s="775" t="s">
        <v>7</v>
      </c>
      <c r="F4" s="775"/>
      <c r="G4" s="775"/>
      <c r="H4" s="775" t="s">
        <v>8</v>
      </c>
      <c r="I4" s="775"/>
      <c r="J4" s="775"/>
      <c r="K4" s="739" t="s">
        <v>204</v>
      </c>
    </row>
    <row r="5" spans="1:11" s="3" customFormat="1" ht="18" customHeight="1" x14ac:dyDescent="0.25">
      <c r="A5" s="737"/>
      <c r="B5" s="776" t="s">
        <v>448</v>
      </c>
      <c r="C5" s="776"/>
      <c r="D5" s="776"/>
      <c r="E5" s="776" t="s">
        <v>128</v>
      </c>
      <c r="F5" s="776"/>
      <c r="G5" s="776"/>
      <c r="H5" s="776" t="s">
        <v>129</v>
      </c>
      <c r="I5" s="776"/>
      <c r="J5" s="776"/>
      <c r="K5" s="740"/>
    </row>
    <row r="6" spans="1:11" s="3" customFormat="1" ht="18" customHeight="1" x14ac:dyDescent="0.25">
      <c r="A6" s="737"/>
      <c r="B6" s="342" t="s">
        <v>237</v>
      </c>
      <c r="C6" s="342" t="s">
        <v>270</v>
      </c>
      <c r="D6" s="345" t="s">
        <v>243</v>
      </c>
      <c r="E6" s="342" t="s">
        <v>237</v>
      </c>
      <c r="F6" s="342" t="s">
        <v>270</v>
      </c>
      <c r="G6" s="345" t="s">
        <v>243</v>
      </c>
      <c r="H6" s="342" t="s">
        <v>237</v>
      </c>
      <c r="I6" s="342" t="s">
        <v>270</v>
      </c>
      <c r="J6" s="345" t="s">
        <v>243</v>
      </c>
      <c r="K6" s="740"/>
    </row>
    <row r="7" spans="1:11" s="3" customFormat="1" ht="15" customHeight="1" thickBot="1" x14ac:dyDescent="0.3">
      <c r="A7" s="738"/>
      <c r="B7" s="362" t="s">
        <v>240</v>
      </c>
      <c r="C7" s="362" t="s">
        <v>241</v>
      </c>
      <c r="D7" s="362" t="s">
        <v>242</v>
      </c>
      <c r="E7" s="362" t="s">
        <v>240</v>
      </c>
      <c r="F7" s="362" t="s">
        <v>241</v>
      </c>
      <c r="G7" s="362" t="s">
        <v>242</v>
      </c>
      <c r="H7" s="362" t="s">
        <v>240</v>
      </c>
      <c r="I7" s="362" t="s">
        <v>241</v>
      </c>
      <c r="J7" s="362" t="s">
        <v>242</v>
      </c>
      <c r="K7" s="741"/>
    </row>
    <row r="8" spans="1:11" s="4" customFormat="1" ht="20.25" customHeight="1" x14ac:dyDescent="0.3">
      <c r="A8" s="30" t="s">
        <v>9</v>
      </c>
      <c r="B8" s="29"/>
      <c r="C8" s="29"/>
      <c r="D8" s="29"/>
      <c r="E8" s="29"/>
      <c r="F8" s="29"/>
      <c r="G8" s="29"/>
      <c r="H8" s="29"/>
      <c r="I8" s="29"/>
      <c r="J8" s="30"/>
      <c r="K8" s="4" t="s">
        <v>165</v>
      </c>
    </row>
    <row r="9" spans="1:11" s="4" customFormat="1" ht="20.25" customHeight="1" x14ac:dyDescent="0.3">
      <c r="A9" s="448" t="s">
        <v>90</v>
      </c>
      <c r="B9" s="448">
        <v>471</v>
      </c>
      <c r="C9" s="448">
        <v>507</v>
      </c>
      <c r="D9" s="448">
        <v>978</v>
      </c>
      <c r="E9" s="448">
        <v>0</v>
      </c>
      <c r="F9" s="448">
        <v>0</v>
      </c>
      <c r="G9" s="448">
        <v>0</v>
      </c>
      <c r="H9" s="448">
        <f>E9+B9</f>
        <v>471</v>
      </c>
      <c r="I9" s="448">
        <f t="shared" ref="I9:J9" si="0">F9+C9</f>
        <v>507</v>
      </c>
      <c r="J9" s="448">
        <f t="shared" si="0"/>
        <v>978</v>
      </c>
      <c r="K9" s="352" t="s">
        <v>205</v>
      </c>
    </row>
    <row r="10" spans="1:11" s="4" customFormat="1" ht="20.25" customHeight="1" x14ac:dyDescent="0.3">
      <c r="A10" s="448" t="s">
        <v>91</v>
      </c>
      <c r="B10" s="448">
        <v>574</v>
      </c>
      <c r="C10" s="448">
        <v>212</v>
      </c>
      <c r="D10" s="448">
        <v>786</v>
      </c>
      <c r="E10" s="448">
        <v>0</v>
      </c>
      <c r="F10" s="448">
        <v>0</v>
      </c>
      <c r="G10" s="448">
        <v>0</v>
      </c>
      <c r="H10" s="448">
        <f t="shared" ref="H10:H20" si="1">E10+B10</f>
        <v>574</v>
      </c>
      <c r="I10" s="448">
        <f t="shared" ref="I10:I20" si="2">F10+C10</f>
        <v>212</v>
      </c>
      <c r="J10" s="448">
        <f t="shared" ref="J10:J20" si="3">G10+D10</f>
        <v>786</v>
      </c>
      <c r="K10" s="352" t="s">
        <v>206</v>
      </c>
    </row>
    <row r="11" spans="1:11" s="4" customFormat="1" ht="20.25" customHeight="1" x14ac:dyDescent="0.3">
      <c r="A11" s="448" t="s">
        <v>92</v>
      </c>
      <c r="B11" s="448">
        <v>544</v>
      </c>
      <c r="C11" s="448">
        <v>695</v>
      </c>
      <c r="D11" s="448">
        <v>1239</v>
      </c>
      <c r="E11" s="448">
        <v>0</v>
      </c>
      <c r="F11" s="448">
        <v>0</v>
      </c>
      <c r="G11" s="448">
        <v>0</v>
      </c>
      <c r="H11" s="448">
        <f t="shared" si="1"/>
        <v>544</v>
      </c>
      <c r="I11" s="448">
        <f t="shared" si="2"/>
        <v>695</v>
      </c>
      <c r="J11" s="448">
        <f t="shared" si="3"/>
        <v>1239</v>
      </c>
      <c r="K11" s="352" t="s">
        <v>207</v>
      </c>
    </row>
    <row r="12" spans="1:11" s="4" customFormat="1" ht="20.25" customHeight="1" x14ac:dyDescent="0.3">
      <c r="A12" s="448" t="s">
        <v>93</v>
      </c>
      <c r="B12" s="448">
        <v>62</v>
      </c>
      <c r="C12" s="448">
        <v>330</v>
      </c>
      <c r="D12" s="448">
        <v>392</v>
      </c>
      <c r="E12" s="448">
        <v>0</v>
      </c>
      <c r="F12" s="448">
        <v>0</v>
      </c>
      <c r="G12" s="448">
        <v>0</v>
      </c>
      <c r="H12" s="448">
        <f t="shared" si="1"/>
        <v>62</v>
      </c>
      <c r="I12" s="448">
        <f t="shared" si="2"/>
        <v>330</v>
      </c>
      <c r="J12" s="448">
        <f t="shared" si="3"/>
        <v>392</v>
      </c>
      <c r="K12" s="352" t="s">
        <v>208</v>
      </c>
    </row>
    <row r="13" spans="1:11" s="4" customFormat="1" ht="20.25" customHeight="1" x14ac:dyDescent="0.3">
      <c r="A13" s="448" t="s">
        <v>94</v>
      </c>
      <c r="B13" s="4">
        <v>289</v>
      </c>
      <c r="C13" s="4">
        <v>359</v>
      </c>
      <c r="D13" s="4">
        <v>648</v>
      </c>
      <c r="E13" s="448">
        <v>0</v>
      </c>
      <c r="F13" s="448">
        <v>0</v>
      </c>
      <c r="G13" s="448">
        <v>0</v>
      </c>
      <c r="H13" s="448">
        <f t="shared" si="1"/>
        <v>289</v>
      </c>
      <c r="I13" s="448">
        <f t="shared" si="2"/>
        <v>359</v>
      </c>
      <c r="J13" s="448">
        <f t="shared" si="3"/>
        <v>648</v>
      </c>
      <c r="K13" s="423" t="s">
        <v>209</v>
      </c>
    </row>
    <row r="14" spans="1:11" s="4" customFormat="1" ht="20.25" customHeight="1" x14ac:dyDescent="0.3">
      <c r="A14" s="448" t="s">
        <v>95</v>
      </c>
      <c r="B14" s="448">
        <v>567</v>
      </c>
      <c r="C14" s="448">
        <v>742</v>
      </c>
      <c r="D14" s="448">
        <v>1309</v>
      </c>
      <c r="E14" s="448">
        <v>0</v>
      </c>
      <c r="F14" s="448">
        <v>2</v>
      </c>
      <c r="G14" s="448">
        <v>2</v>
      </c>
      <c r="H14" s="448">
        <f t="shared" si="1"/>
        <v>567</v>
      </c>
      <c r="I14" s="448">
        <f t="shared" si="2"/>
        <v>744</v>
      </c>
      <c r="J14" s="448">
        <f t="shared" si="3"/>
        <v>1311</v>
      </c>
      <c r="K14" s="410" t="s">
        <v>210</v>
      </c>
    </row>
    <row r="15" spans="1:11" s="4" customFormat="1" ht="20.25" customHeight="1" x14ac:dyDescent="0.3">
      <c r="A15" s="448" t="s">
        <v>96</v>
      </c>
      <c r="B15" s="448">
        <v>265</v>
      </c>
      <c r="C15" s="448">
        <v>71</v>
      </c>
      <c r="D15" s="448">
        <v>336</v>
      </c>
      <c r="E15" s="448">
        <v>0</v>
      </c>
      <c r="F15" s="448">
        <v>1</v>
      </c>
      <c r="G15" s="448">
        <v>1</v>
      </c>
      <c r="H15" s="448">
        <f t="shared" si="1"/>
        <v>265</v>
      </c>
      <c r="I15" s="448">
        <f t="shared" si="2"/>
        <v>72</v>
      </c>
      <c r="J15" s="448">
        <f t="shared" si="3"/>
        <v>337</v>
      </c>
      <c r="K15" s="352" t="s">
        <v>211</v>
      </c>
    </row>
    <row r="16" spans="1:11" s="4" customFormat="1" ht="20.25" customHeight="1" x14ac:dyDescent="0.3">
      <c r="A16" s="448" t="s">
        <v>97</v>
      </c>
      <c r="B16" s="448">
        <v>475</v>
      </c>
      <c r="C16" s="448">
        <v>109</v>
      </c>
      <c r="D16" s="448">
        <v>584</v>
      </c>
      <c r="E16" s="448">
        <v>0</v>
      </c>
      <c r="F16" s="448">
        <v>0</v>
      </c>
      <c r="G16" s="448">
        <v>0</v>
      </c>
      <c r="H16" s="448">
        <f t="shared" si="1"/>
        <v>475</v>
      </c>
      <c r="I16" s="448">
        <f t="shared" si="2"/>
        <v>109</v>
      </c>
      <c r="J16" s="448">
        <f t="shared" si="3"/>
        <v>584</v>
      </c>
      <c r="K16" s="352" t="s">
        <v>212</v>
      </c>
    </row>
    <row r="17" spans="1:11" s="4" customFormat="1" ht="20.25" customHeight="1" x14ac:dyDescent="0.3">
      <c r="A17" s="448" t="s">
        <v>104</v>
      </c>
      <c r="B17" s="448">
        <v>1145</v>
      </c>
      <c r="C17" s="448">
        <v>909</v>
      </c>
      <c r="D17" s="448">
        <v>2054</v>
      </c>
      <c r="E17" s="448">
        <v>0</v>
      </c>
      <c r="F17" s="448">
        <v>0</v>
      </c>
      <c r="G17" s="448">
        <v>0</v>
      </c>
      <c r="H17" s="448">
        <f t="shared" si="1"/>
        <v>1145</v>
      </c>
      <c r="I17" s="448">
        <f t="shared" si="2"/>
        <v>909</v>
      </c>
      <c r="J17" s="448">
        <f t="shared" si="3"/>
        <v>2054</v>
      </c>
      <c r="K17" s="352" t="s">
        <v>219</v>
      </c>
    </row>
    <row r="18" spans="1:11" s="4" customFormat="1" ht="20.25" customHeight="1" x14ac:dyDescent="0.3">
      <c r="A18" s="448" t="s">
        <v>101</v>
      </c>
      <c r="B18" s="448">
        <v>714</v>
      </c>
      <c r="C18" s="448">
        <v>421</v>
      </c>
      <c r="D18" s="448">
        <v>1135</v>
      </c>
      <c r="E18" s="448">
        <v>0</v>
      </c>
      <c r="F18" s="448">
        <v>0</v>
      </c>
      <c r="G18" s="448">
        <v>0</v>
      </c>
      <c r="H18" s="448">
        <f t="shared" si="1"/>
        <v>714</v>
      </c>
      <c r="I18" s="448">
        <f t="shared" si="2"/>
        <v>421</v>
      </c>
      <c r="J18" s="448">
        <f t="shared" si="3"/>
        <v>1135</v>
      </c>
      <c r="K18" s="352" t="s">
        <v>215</v>
      </c>
    </row>
    <row r="19" spans="1:11" s="4" customFormat="1" ht="20.25" customHeight="1" x14ac:dyDescent="0.3">
      <c r="A19" s="448" t="s">
        <v>103</v>
      </c>
      <c r="B19" s="448">
        <v>246</v>
      </c>
      <c r="C19" s="448">
        <v>138</v>
      </c>
      <c r="D19" s="448">
        <v>384</v>
      </c>
      <c r="E19" s="448">
        <v>0</v>
      </c>
      <c r="F19" s="448">
        <v>0</v>
      </c>
      <c r="G19" s="448">
        <v>0</v>
      </c>
      <c r="H19" s="448">
        <f t="shared" si="1"/>
        <v>246</v>
      </c>
      <c r="I19" s="448">
        <f t="shared" si="2"/>
        <v>138</v>
      </c>
      <c r="J19" s="448">
        <f t="shared" si="3"/>
        <v>384</v>
      </c>
      <c r="K19" s="423" t="s">
        <v>217</v>
      </c>
    </row>
    <row r="20" spans="1:11" s="4" customFormat="1" ht="20.25" customHeight="1" x14ac:dyDescent="0.3">
      <c r="A20" s="448" t="s">
        <v>108</v>
      </c>
      <c r="B20" s="448">
        <f>SUM(B9:B19)</f>
        <v>5352</v>
      </c>
      <c r="C20" s="448">
        <f t="shared" ref="C20:G20" si="4">SUM(C9:C19)</f>
        <v>4493</v>
      </c>
      <c r="D20" s="448">
        <f t="shared" si="4"/>
        <v>9845</v>
      </c>
      <c r="E20" s="448">
        <f t="shared" si="4"/>
        <v>0</v>
      </c>
      <c r="F20" s="448">
        <f t="shared" si="4"/>
        <v>3</v>
      </c>
      <c r="G20" s="448">
        <f t="shared" si="4"/>
        <v>3</v>
      </c>
      <c r="H20" s="448">
        <f t="shared" si="1"/>
        <v>5352</v>
      </c>
      <c r="I20" s="448">
        <f t="shared" si="2"/>
        <v>4496</v>
      </c>
      <c r="J20" s="448">
        <f t="shared" si="3"/>
        <v>9848</v>
      </c>
      <c r="K20" s="410" t="s">
        <v>461</v>
      </c>
    </row>
    <row r="21" spans="1:11" s="4" customFormat="1" ht="20.25" customHeight="1" x14ac:dyDescent="0.3">
      <c r="A21" s="448" t="s">
        <v>254</v>
      </c>
      <c r="B21" s="448">
        <v>64</v>
      </c>
      <c r="C21" s="448">
        <v>40</v>
      </c>
      <c r="D21" s="448">
        <v>104</v>
      </c>
      <c r="E21" s="448">
        <v>0</v>
      </c>
      <c r="F21" s="448">
        <v>0</v>
      </c>
      <c r="G21" s="448">
        <v>0</v>
      </c>
      <c r="H21" s="448">
        <f t="shared" ref="H21:H27" si="5">SUM(E21,B21)</f>
        <v>64</v>
      </c>
      <c r="I21" s="448">
        <f t="shared" ref="I21:I27" si="6">SUM(F21,C21)</f>
        <v>40</v>
      </c>
      <c r="J21" s="448">
        <f t="shared" ref="J21:J27" si="7">SUM(G21,D21)</f>
        <v>104</v>
      </c>
      <c r="K21" s="352" t="s">
        <v>459</v>
      </c>
    </row>
    <row r="22" spans="1:11" s="4" customFormat="1" ht="20.25" customHeight="1" x14ac:dyDescent="0.3">
      <c r="A22" s="448" t="s">
        <v>111</v>
      </c>
      <c r="B22" s="448">
        <v>215</v>
      </c>
      <c r="C22" s="448">
        <v>206</v>
      </c>
      <c r="D22" s="448">
        <v>421</v>
      </c>
      <c r="E22" s="448">
        <v>0</v>
      </c>
      <c r="F22" s="448">
        <v>0</v>
      </c>
      <c r="G22" s="448">
        <v>0</v>
      </c>
      <c r="H22" s="448">
        <f t="shared" si="5"/>
        <v>215</v>
      </c>
      <c r="I22" s="448">
        <f t="shared" si="6"/>
        <v>206</v>
      </c>
      <c r="J22" s="448">
        <f t="shared" si="7"/>
        <v>421</v>
      </c>
      <c r="K22" s="352" t="s">
        <v>224</v>
      </c>
    </row>
    <row r="23" spans="1:11" s="4" customFormat="1" ht="20.25" customHeight="1" x14ac:dyDescent="0.3">
      <c r="A23" s="448" t="s">
        <v>109</v>
      </c>
      <c r="B23" s="448">
        <v>110</v>
      </c>
      <c r="C23" s="448">
        <v>179</v>
      </c>
      <c r="D23" s="448">
        <v>289</v>
      </c>
      <c r="E23" s="448">
        <v>0</v>
      </c>
      <c r="F23" s="448">
        <v>0</v>
      </c>
      <c r="G23" s="448">
        <v>0</v>
      </c>
      <c r="H23" s="448">
        <f t="shared" si="5"/>
        <v>110</v>
      </c>
      <c r="I23" s="448">
        <f t="shared" si="6"/>
        <v>179</v>
      </c>
      <c r="J23" s="448">
        <f t="shared" si="7"/>
        <v>289</v>
      </c>
      <c r="K23" s="352" t="s">
        <v>222</v>
      </c>
    </row>
    <row r="24" spans="1:11" s="4" customFormat="1" ht="20.25" customHeight="1" x14ac:dyDescent="0.3">
      <c r="A24" s="448" t="s">
        <v>110</v>
      </c>
      <c r="B24" s="448">
        <v>83</v>
      </c>
      <c r="C24" s="448">
        <v>82</v>
      </c>
      <c r="D24" s="448">
        <v>165</v>
      </c>
      <c r="E24" s="448">
        <v>1</v>
      </c>
      <c r="F24" s="448">
        <v>0</v>
      </c>
      <c r="G24" s="448">
        <v>1</v>
      </c>
      <c r="H24" s="448">
        <f t="shared" si="5"/>
        <v>84</v>
      </c>
      <c r="I24" s="448">
        <f t="shared" si="6"/>
        <v>82</v>
      </c>
      <c r="J24" s="448">
        <f t="shared" si="7"/>
        <v>166</v>
      </c>
      <c r="K24" s="352" t="s">
        <v>223</v>
      </c>
    </row>
    <row r="25" spans="1:11" s="4" customFormat="1" ht="20.25" customHeight="1" x14ac:dyDescent="0.3">
      <c r="A25" s="448" t="s">
        <v>112</v>
      </c>
      <c r="B25" s="448">
        <v>24</v>
      </c>
      <c r="C25" s="448">
        <v>30</v>
      </c>
      <c r="D25" s="448">
        <v>54</v>
      </c>
      <c r="E25" s="448">
        <v>0</v>
      </c>
      <c r="F25" s="448">
        <v>0</v>
      </c>
      <c r="G25" s="448">
        <v>0</v>
      </c>
      <c r="H25" s="448">
        <f t="shared" si="5"/>
        <v>24</v>
      </c>
      <c r="I25" s="448">
        <f t="shared" si="6"/>
        <v>30</v>
      </c>
      <c r="J25" s="448">
        <f t="shared" si="7"/>
        <v>54</v>
      </c>
      <c r="K25" s="423" t="s">
        <v>225</v>
      </c>
    </row>
    <row r="26" spans="1:11" s="4" customFormat="1" ht="20.25" customHeight="1" x14ac:dyDescent="0.3">
      <c r="A26" s="448" t="s">
        <v>116</v>
      </c>
      <c r="B26" s="448">
        <f>SUM(B21:B25)</f>
        <v>496</v>
      </c>
      <c r="C26" s="448">
        <f t="shared" ref="C26:G26" si="8">SUM(C21:C25)</f>
        <v>537</v>
      </c>
      <c r="D26" s="448">
        <f t="shared" si="8"/>
        <v>1033</v>
      </c>
      <c r="E26" s="448">
        <f t="shared" si="8"/>
        <v>1</v>
      </c>
      <c r="F26" s="448">
        <f t="shared" si="8"/>
        <v>0</v>
      </c>
      <c r="G26" s="448">
        <f t="shared" si="8"/>
        <v>1</v>
      </c>
      <c r="H26" s="448">
        <f t="shared" si="5"/>
        <v>497</v>
      </c>
      <c r="I26" s="448">
        <f t="shared" si="6"/>
        <v>537</v>
      </c>
      <c r="J26" s="448">
        <f t="shared" si="7"/>
        <v>1034</v>
      </c>
      <c r="K26" s="410" t="s">
        <v>462</v>
      </c>
    </row>
    <row r="27" spans="1:11" s="4" customFormat="1" ht="20.25" customHeight="1" thickBot="1" x14ac:dyDescent="0.35">
      <c r="A27" s="443" t="s">
        <v>11</v>
      </c>
      <c r="B27" s="167">
        <f>SUM(B26,B20)</f>
        <v>5848</v>
      </c>
      <c r="C27" s="167">
        <f t="shared" ref="C27:G27" si="9">SUM(C26,C20)</f>
        <v>5030</v>
      </c>
      <c r="D27" s="167">
        <f t="shared" si="9"/>
        <v>10878</v>
      </c>
      <c r="E27" s="167">
        <f t="shared" si="9"/>
        <v>1</v>
      </c>
      <c r="F27" s="167">
        <f t="shared" si="9"/>
        <v>3</v>
      </c>
      <c r="G27" s="167">
        <f t="shared" si="9"/>
        <v>4</v>
      </c>
      <c r="H27" s="167">
        <f t="shared" si="5"/>
        <v>5849</v>
      </c>
      <c r="I27" s="167">
        <f t="shared" si="6"/>
        <v>5033</v>
      </c>
      <c r="J27" s="167">
        <f t="shared" si="7"/>
        <v>10882</v>
      </c>
      <c r="K27" s="78" t="s">
        <v>162</v>
      </c>
    </row>
    <row r="28" spans="1:11" s="4" customFormat="1" ht="18" customHeight="1" thickTop="1" x14ac:dyDescent="0.3">
      <c r="A28" s="97"/>
      <c r="B28" s="21"/>
      <c r="C28" s="21"/>
      <c r="D28" s="21"/>
      <c r="E28" s="21"/>
      <c r="F28" s="21"/>
      <c r="G28" s="21"/>
      <c r="H28" s="21"/>
      <c r="I28" s="21"/>
      <c r="J28" s="21"/>
      <c r="K28" s="26"/>
    </row>
    <row r="29" spans="1:11" s="4" customFormat="1" ht="18" customHeight="1" x14ac:dyDescent="0.3">
      <c r="A29" s="97"/>
      <c r="B29" s="21"/>
      <c r="C29" s="21"/>
      <c r="D29" s="21"/>
      <c r="E29" s="21"/>
      <c r="F29" s="21"/>
      <c r="G29" s="21"/>
      <c r="H29" s="21"/>
      <c r="I29" s="21"/>
      <c r="J29" s="21"/>
      <c r="K29" s="26"/>
    </row>
    <row r="30" spans="1:11" s="4" customFormat="1" ht="18" customHeight="1" thickBot="1" x14ac:dyDescent="0.35">
      <c r="A30" s="14" t="s">
        <v>686</v>
      </c>
      <c r="B30" s="339"/>
      <c r="C30" s="339"/>
      <c r="D30" s="339"/>
      <c r="E30" s="339"/>
      <c r="F30" s="339"/>
      <c r="G30" s="339"/>
      <c r="H30" s="339"/>
      <c r="I30" s="339"/>
      <c r="J30" s="339"/>
      <c r="K30" s="6" t="s">
        <v>687</v>
      </c>
    </row>
    <row r="31" spans="1:11" s="4" customFormat="1" ht="18" customHeight="1" thickTop="1" x14ac:dyDescent="0.3">
      <c r="A31" s="736" t="s">
        <v>89</v>
      </c>
      <c r="B31" s="775" t="s">
        <v>6</v>
      </c>
      <c r="C31" s="775"/>
      <c r="D31" s="775"/>
      <c r="E31" s="775" t="s">
        <v>7</v>
      </c>
      <c r="F31" s="775"/>
      <c r="G31" s="775"/>
      <c r="H31" s="775" t="s">
        <v>8</v>
      </c>
      <c r="I31" s="775"/>
      <c r="J31" s="775"/>
      <c r="K31" s="739" t="s">
        <v>204</v>
      </c>
    </row>
    <row r="32" spans="1:11" s="4" customFormat="1" ht="18" customHeight="1" x14ac:dyDescent="0.3">
      <c r="A32" s="737"/>
      <c r="B32" s="776" t="s">
        <v>448</v>
      </c>
      <c r="C32" s="776"/>
      <c r="D32" s="776"/>
      <c r="E32" s="776" t="s">
        <v>128</v>
      </c>
      <c r="F32" s="776"/>
      <c r="G32" s="776"/>
      <c r="H32" s="776" t="s">
        <v>129</v>
      </c>
      <c r="I32" s="776"/>
      <c r="J32" s="776"/>
      <c r="K32" s="740"/>
    </row>
    <row r="33" spans="1:11" s="4" customFormat="1" ht="18" customHeight="1" x14ac:dyDescent="0.3">
      <c r="A33" s="737"/>
      <c r="B33" s="342" t="s">
        <v>237</v>
      </c>
      <c r="C33" s="342" t="s">
        <v>270</v>
      </c>
      <c r="D33" s="345" t="s">
        <v>243</v>
      </c>
      <c r="E33" s="342" t="s">
        <v>237</v>
      </c>
      <c r="F33" s="342" t="s">
        <v>270</v>
      </c>
      <c r="G33" s="345" t="s">
        <v>243</v>
      </c>
      <c r="H33" s="342" t="s">
        <v>237</v>
      </c>
      <c r="I33" s="342" t="s">
        <v>270</v>
      </c>
      <c r="J33" s="345" t="s">
        <v>243</v>
      </c>
      <c r="K33" s="740"/>
    </row>
    <row r="34" spans="1:11" s="4" customFormat="1" ht="15" customHeight="1" thickBot="1" x14ac:dyDescent="0.35">
      <c r="A34" s="738"/>
      <c r="B34" s="362" t="s">
        <v>240</v>
      </c>
      <c r="C34" s="362" t="s">
        <v>241</v>
      </c>
      <c r="D34" s="362" t="s">
        <v>242</v>
      </c>
      <c r="E34" s="362" t="s">
        <v>240</v>
      </c>
      <c r="F34" s="362" t="s">
        <v>241</v>
      </c>
      <c r="G34" s="362" t="s">
        <v>242</v>
      </c>
      <c r="H34" s="362" t="s">
        <v>240</v>
      </c>
      <c r="I34" s="362" t="s">
        <v>241</v>
      </c>
      <c r="J34" s="362" t="s">
        <v>242</v>
      </c>
      <c r="K34" s="741"/>
    </row>
    <row r="35" spans="1:11" s="4" customFormat="1" ht="19.5" customHeight="1" x14ac:dyDescent="0.3">
      <c r="A35" s="241" t="s">
        <v>12</v>
      </c>
      <c r="B35" s="29"/>
      <c r="C35" s="29"/>
      <c r="D35" s="29"/>
      <c r="E35" s="29"/>
      <c r="F35" s="29"/>
      <c r="G35" s="29"/>
      <c r="H35" s="29"/>
      <c r="I35" s="29"/>
      <c r="J35" s="30"/>
      <c r="K35" s="68" t="s">
        <v>171</v>
      </c>
    </row>
    <row r="36" spans="1:11" s="4" customFormat="1" ht="19.5" customHeight="1" x14ac:dyDescent="0.3">
      <c r="A36" s="448" t="s">
        <v>117</v>
      </c>
      <c r="B36" s="448">
        <v>124</v>
      </c>
      <c r="C36" s="448">
        <v>15</v>
      </c>
      <c r="D36" s="448">
        <v>139</v>
      </c>
      <c r="E36" s="448">
        <v>0</v>
      </c>
      <c r="F36" s="448">
        <v>0</v>
      </c>
      <c r="G36" s="448">
        <v>0</v>
      </c>
      <c r="H36" s="448">
        <f>E36+B36</f>
        <v>124</v>
      </c>
      <c r="I36" s="448">
        <f t="shared" ref="I36:J36" si="10">F36+C36</f>
        <v>15</v>
      </c>
      <c r="J36" s="448">
        <f t="shared" si="10"/>
        <v>139</v>
      </c>
      <c r="K36" s="352" t="s">
        <v>229</v>
      </c>
    </row>
    <row r="37" spans="1:11" s="4" customFormat="1" ht="19.5" customHeight="1" x14ac:dyDescent="0.3">
      <c r="A37" s="448" t="s">
        <v>90</v>
      </c>
      <c r="B37" s="448">
        <v>139</v>
      </c>
      <c r="C37" s="448">
        <v>89</v>
      </c>
      <c r="D37" s="448">
        <v>228</v>
      </c>
      <c r="E37" s="448">
        <v>0</v>
      </c>
      <c r="F37" s="448">
        <v>0</v>
      </c>
      <c r="G37" s="448">
        <v>0</v>
      </c>
      <c r="H37" s="448">
        <f t="shared" ref="H37:H50" si="11">E37+B37</f>
        <v>139</v>
      </c>
      <c r="I37" s="448">
        <f t="shared" ref="I37:I50" si="12">F37+C37</f>
        <v>89</v>
      </c>
      <c r="J37" s="448">
        <f t="shared" ref="J37:J50" si="13">G37+D37</f>
        <v>228</v>
      </c>
      <c r="K37" s="352" t="s">
        <v>205</v>
      </c>
    </row>
    <row r="38" spans="1:11" s="4" customFormat="1" ht="19.5" customHeight="1" x14ac:dyDescent="0.3">
      <c r="A38" s="448" t="s">
        <v>94</v>
      </c>
      <c r="B38" s="448">
        <v>253</v>
      </c>
      <c r="C38" s="448">
        <v>239</v>
      </c>
      <c r="D38" s="448">
        <v>492</v>
      </c>
      <c r="E38" s="448">
        <v>0</v>
      </c>
      <c r="F38" s="448">
        <v>0</v>
      </c>
      <c r="G38" s="448">
        <v>0</v>
      </c>
      <c r="H38" s="448">
        <f t="shared" si="11"/>
        <v>253</v>
      </c>
      <c r="I38" s="448">
        <f t="shared" si="12"/>
        <v>239</v>
      </c>
      <c r="J38" s="448">
        <f t="shared" si="13"/>
        <v>492</v>
      </c>
      <c r="K38" s="352" t="s">
        <v>209</v>
      </c>
    </row>
    <row r="39" spans="1:11" s="4" customFormat="1" ht="19.5" customHeight="1" x14ac:dyDescent="0.3">
      <c r="A39" s="448" t="s">
        <v>92</v>
      </c>
      <c r="B39" s="448">
        <v>152</v>
      </c>
      <c r="C39" s="448">
        <v>137</v>
      </c>
      <c r="D39" s="448">
        <v>289</v>
      </c>
      <c r="E39" s="448">
        <v>0</v>
      </c>
      <c r="F39" s="448">
        <v>0</v>
      </c>
      <c r="G39" s="448">
        <v>0</v>
      </c>
      <c r="H39" s="448">
        <f t="shared" si="11"/>
        <v>152</v>
      </c>
      <c r="I39" s="448">
        <f t="shared" si="12"/>
        <v>137</v>
      </c>
      <c r="J39" s="448">
        <f t="shared" si="13"/>
        <v>289</v>
      </c>
      <c r="K39" s="352" t="s">
        <v>230</v>
      </c>
    </row>
    <row r="40" spans="1:11" s="4" customFormat="1" ht="19.5" customHeight="1" x14ac:dyDescent="0.3">
      <c r="A40" s="448" t="s">
        <v>118</v>
      </c>
      <c r="B40" s="448">
        <v>58</v>
      </c>
      <c r="C40" s="448">
        <v>12</v>
      </c>
      <c r="D40" s="448">
        <v>70</v>
      </c>
      <c r="E40" s="448">
        <v>0</v>
      </c>
      <c r="F40" s="448">
        <v>0</v>
      </c>
      <c r="G40" s="448">
        <v>0</v>
      </c>
      <c r="H40" s="448">
        <f t="shared" si="11"/>
        <v>58</v>
      </c>
      <c r="I40" s="448">
        <f t="shared" si="12"/>
        <v>12</v>
      </c>
      <c r="J40" s="448">
        <f t="shared" si="13"/>
        <v>70</v>
      </c>
      <c r="K40" s="423" t="s">
        <v>231</v>
      </c>
    </row>
    <row r="41" spans="1:11" s="375" customFormat="1" ht="19.5" customHeight="1" x14ac:dyDescent="0.3">
      <c r="A41" s="448" t="s">
        <v>484</v>
      </c>
      <c r="B41" s="448">
        <v>337</v>
      </c>
      <c r="C41" s="448">
        <v>116</v>
      </c>
      <c r="D41" s="448">
        <f>SUM(B41:C41)</f>
        <v>453</v>
      </c>
      <c r="E41" s="448">
        <v>0</v>
      </c>
      <c r="F41" s="448">
        <v>0</v>
      </c>
      <c r="G41" s="448">
        <v>0</v>
      </c>
      <c r="H41" s="448">
        <f t="shared" si="11"/>
        <v>337</v>
      </c>
      <c r="I41" s="448">
        <f t="shared" si="12"/>
        <v>116</v>
      </c>
      <c r="J41" s="448">
        <f t="shared" si="13"/>
        <v>453</v>
      </c>
      <c r="K41" s="410" t="s">
        <v>558</v>
      </c>
    </row>
    <row r="42" spans="1:11" s="4" customFormat="1" ht="19.5" customHeight="1" x14ac:dyDescent="0.3">
      <c r="A42" s="448" t="s">
        <v>485</v>
      </c>
      <c r="B42" s="448">
        <v>18</v>
      </c>
      <c r="C42" s="448">
        <v>57</v>
      </c>
      <c r="D42" s="448">
        <v>75</v>
      </c>
      <c r="E42" s="448">
        <v>0</v>
      </c>
      <c r="F42" s="448">
        <v>0</v>
      </c>
      <c r="G42" s="448">
        <v>0</v>
      </c>
      <c r="H42" s="448">
        <f t="shared" si="11"/>
        <v>18</v>
      </c>
      <c r="I42" s="448">
        <f t="shared" si="12"/>
        <v>57</v>
      </c>
      <c r="J42" s="448">
        <f t="shared" si="13"/>
        <v>75</v>
      </c>
      <c r="K42" s="352" t="s">
        <v>219</v>
      </c>
    </row>
    <row r="43" spans="1:11" s="375" customFormat="1" ht="19.5" customHeight="1" x14ac:dyDescent="0.3">
      <c r="A43" s="448" t="s">
        <v>486</v>
      </c>
      <c r="B43" s="448">
        <v>352</v>
      </c>
      <c r="C43" s="448">
        <v>107</v>
      </c>
      <c r="D43" s="448">
        <v>459</v>
      </c>
      <c r="E43" s="448">
        <v>0</v>
      </c>
      <c r="F43" s="448">
        <v>0</v>
      </c>
      <c r="G43" s="448">
        <v>0</v>
      </c>
      <c r="H43" s="448">
        <f t="shared" si="11"/>
        <v>352</v>
      </c>
      <c r="I43" s="448">
        <f t="shared" si="12"/>
        <v>107</v>
      </c>
      <c r="J43" s="448">
        <f t="shared" si="13"/>
        <v>459</v>
      </c>
      <c r="K43" s="352" t="s">
        <v>559</v>
      </c>
    </row>
    <row r="44" spans="1:11" s="375" customFormat="1" ht="19.5" customHeight="1" x14ac:dyDescent="0.3">
      <c r="A44" s="448" t="s">
        <v>555</v>
      </c>
      <c r="B44" s="448">
        <v>44</v>
      </c>
      <c r="C44" s="448">
        <v>31</v>
      </c>
      <c r="D44" s="448">
        <v>75</v>
      </c>
      <c r="E44" s="448">
        <v>0</v>
      </c>
      <c r="F44" s="448">
        <v>0</v>
      </c>
      <c r="G44" s="448">
        <v>0</v>
      </c>
      <c r="H44" s="448">
        <f t="shared" si="11"/>
        <v>44</v>
      </c>
      <c r="I44" s="448">
        <f t="shared" si="12"/>
        <v>31</v>
      </c>
      <c r="J44" s="448">
        <f t="shared" si="13"/>
        <v>75</v>
      </c>
      <c r="K44" s="352" t="s">
        <v>558</v>
      </c>
    </row>
    <row r="45" spans="1:11" s="375" customFormat="1" ht="19.5" customHeight="1" x14ac:dyDescent="0.3">
      <c r="A45" s="448" t="s">
        <v>556</v>
      </c>
      <c r="B45" s="448">
        <v>19</v>
      </c>
      <c r="C45" s="448">
        <v>3</v>
      </c>
      <c r="D45" s="448">
        <v>22</v>
      </c>
      <c r="E45" s="448">
        <v>0</v>
      </c>
      <c r="F45" s="448">
        <v>0</v>
      </c>
      <c r="G45" s="448">
        <v>0</v>
      </c>
      <c r="H45" s="448">
        <f t="shared" si="11"/>
        <v>19</v>
      </c>
      <c r="I45" s="448">
        <f t="shared" si="12"/>
        <v>3</v>
      </c>
      <c r="J45" s="448">
        <f t="shared" si="13"/>
        <v>22</v>
      </c>
      <c r="K45" s="352" t="s">
        <v>560</v>
      </c>
    </row>
    <row r="46" spans="1:11" s="4" customFormat="1" ht="19.5" customHeight="1" x14ac:dyDescent="0.3">
      <c r="A46" s="448" t="s">
        <v>119</v>
      </c>
      <c r="B46" s="448">
        <f>SUM(B36:B45)</f>
        <v>1496</v>
      </c>
      <c r="C46" s="448">
        <f t="shared" ref="C46:D46" si="14">SUM(C36:C45)</f>
        <v>806</v>
      </c>
      <c r="D46" s="448">
        <f t="shared" si="14"/>
        <v>2302</v>
      </c>
      <c r="E46" s="448">
        <v>0</v>
      </c>
      <c r="F46" s="448">
        <v>0</v>
      </c>
      <c r="G46" s="448">
        <v>0</v>
      </c>
      <c r="H46" s="448">
        <f t="shared" si="11"/>
        <v>1496</v>
      </c>
      <c r="I46" s="448">
        <f t="shared" si="12"/>
        <v>806</v>
      </c>
      <c r="J46" s="448">
        <f t="shared" si="13"/>
        <v>2302</v>
      </c>
      <c r="K46" s="352" t="s">
        <v>460</v>
      </c>
    </row>
    <row r="47" spans="1:11" s="4" customFormat="1" ht="19.5" customHeight="1" x14ac:dyDescent="0.3">
      <c r="A47" s="448" t="s">
        <v>120</v>
      </c>
      <c r="B47" s="448">
        <v>56</v>
      </c>
      <c r="C47" s="448">
        <v>23</v>
      </c>
      <c r="D47" s="448">
        <v>79</v>
      </c>
      <c r="E47" s="448">
        <v>0</v>
      </c>
      <c r="F47" s="448">
        <v>0</v>
      </c>
      <c r="G47" s="448">
        <v>0</v>
      </c>
      <c r="H47" s="448">
        <f t="shared" si="11"/>
        <v>56</v>
      </c>
      <c r="I47" s="448">
        <f t="shared" si="12"/>
        <v>23</v>
      </c>
      <c r="J47" s="448">
        <f t="shared" si="13"/>
        <v>79</v>
      </c>
      <c r="K47" s="423" t="s">
        <v>232</v>
      </c>
    </row>
    <row r="48" spans="1:11" s="375" customFormat="1" ht="19.5" customHeight="1" x14ac:dyDescent="0.3">
      <c r="A48" s="448" t="s">
        <v>557</v>
      </c>
      <c r="B48" s="448">
        <v>20</v>
      </c>
      <c r="C48" s="448">
        <v>62</v>
      </c>
      <c r="D48" s="448">
        <v>82</v>
      </c>
      <c r="E48" s="448">
        <v>0</v>
      </c>
      <c r="F48" s="448">
        <v>0</v>
      </c>
      <c r="G48" s="448">
        <v>0</v>
      </c>
      <c r="H48" s="448">
        <f t="shared" si="11"/>
        <v>20</v>
      </c>
      <c r="I48" s="448">
        <f t="shared" si="12"/>
        <v>62</v>
      </c>
      <c r="J48" s="448">
        <f t="shared" si="13"/>
        <v>82</v>
      </c>
      <c r="K48" s="410" t="s">
        <v>225</v>
      </c>
    </row>
    <row r="49" spans="1:11" s="4" customFormat="1" ht="19.5" customHeight="1" thickBot="1" x14ac:dyDescent="0.35">
      <c r="A49" s="98" t="s">
        <v>13</v>
      </c>
      <c r="B49" s="242">
        <f>SUM(B47:B48,B46)</f>
        <v>1572</v>
      </c>
      <c r="C49" s="242">
        <f t="shared" ref="C49:D49" si="15">SUM(C47:C48,C46)</f>
        <v>891</v>
      </c>
      <c r="D49" s="242">
        <f t="shared" si="15"/>
        <v>2463</v>
      </c>
      <c r="E49" s="375">
        <v>0</v>
      </c>
      <c r="F49" s="375">
        <v>0</v>
      </c>
      <c r="G49" s="375">
        <v>0</v>
      </c>
      <c r="H49" s="448">
        <f t="shared" si="11"/>
        <v>1572</v>
      </c>
      <c r="I49" s="448">
        <f t="shared" si="12"/>
        <v>891</v>
      </c>
      <c r="J49" s="448">
        <f t="shared" si="13"/>
        <v>2463</v>
      </c>
      <c r="K49" s="69" t="s">
        <v>172</v>
      </c>
    </row>
    <row r="50" spans="1:11" s="4" customFormat="1" ht="19.5" customHeight="1" thickBot="1" x14ac:dyDescent="0.35">
      <c r="A50" s="248" t="s">
        <v>78</v>
      </c>
      <c r="B50" s="40">
        <f>SUM(B49,B27)</f>
        <v>7420</v>
      </c>
      <c r="C50" s="40">
        <f t="shared" ref="C50:G50" si="16">SUM(C49,C27)</f>
        <v>5921</v>
      </c>
      <c r="D50" s="40">
        <f t="shared" si="16"/>
        <v>13341</v>
      </c>
      <c r="E50" s="40">
        <f t="shared" si="16"/>
        <v>1</v>
      </c>
      <c r="F50" s="40">
        <f t="shared" si="16"/>
        <v>3</v>
      </c>
      <c r="G50" s="40">
        <f t="shared" si="16"/>
        <v>4</v>
      </c>
      <c r="H50" s="40">
        <f t="shared" si="11"/>
        <v>7421</v>
      </c>
      <c r="I50" s="40">
        <f t="shared" si="12"/>
        <v>5924</v>
      </c>
      <c r="J50" s="40">
        <f t="shared" si="13"/>
        <v>13345</v>
      </c>
      <c r="K50" s="70" t="s">
        <v>526</v>
      </c>
    </row>
    <row r="51" spans="1:11" s="4" customFormat="1" ht="19.5" customHeight="1" thickTop="1" x14ac:dyDescent="0.3">
      <c r="A51" s="15"/>
      <c r="B51" s="19"/>
      <c r="C51" s="19"/>
      <c r="D51" s="19"/>
      <c r="E51" s="19"/>
      <c r="F51" s="19"/>
      <c r="G51" s="19"/>
      <c r="H51" s="19"/>
      <c r="I51" s="19"/>
      <c r="J51" s="19"/>
    </row>
    <row r="52" spans="1:11" s="4" customFormat="1" ht="15.6" x14ac:dyDescent="0.3"/>
    <row r="53" spans="1:11" s="4" customFormat="1" ht="15.6" x14ac:dyDescent="0.3"/>
    <row r="54" spans="1:11" s="4" customFormat="1" ht="15.6" x14ac:dyDescent="0.3"/>
    <row r="55" spans="1:11" s="4" customFormat="1" ht="15.6" x14ac:dyDescent="0.3"/>
    <row r="56" spans="1:11" s="4" customFormat="1" ht="24.75" customHeight="1" x14ac:dyDescent="0.3"/>
    <row r="57" spans="1:11" s="4" customFormat="1" ht="15.6" x14ac:dyDescent="0.3"/>
    <row r="58" spans="1:11" s="4" customFormat="1" ht="15.6" x14ac:dyDescent="0.3"/>
    <row r="59" spans="1:11" s="4" customFormat="1" ht="15.6" x14ac:dyDescent="0.3"/>
    <row r="60" spans="1:11" s="4" customFormat="1" ht="15.6" x14ac:dyDescent="0.3"/>
    <row r="61" spans="1:11" s="4" customFormat="1" ht="15.6" x14ac:dyDescent="0.3"/>
    <row r="62" spans="1:11" ht="15" x14ac:dyDescent="0.25">
      <c r="B62" s="3"/>
      <c r="C62" s="3"/>
      <c r="D62" s="3"/>
      <c r="E62" s="3"/>
      <c r="F62" s="3"/>
      <c r="G62" s="3"/>
      <c r="H62" s="3"/>
      <c r="I62" s="3"/>
      <c r="J62" s="3"/>
    </row>
    <row r="63" spans="1:11" ht="15" x14ac:dyDescent="0.25">
      <c r="B63" s="3"/>
      <c r="C63" s="3"/>
      <c r="D63" s="3"/>
      <c r="E63" s="3"/>
      <c r="F63" s="3"/>
      <c r="G63" s="3"/>
      <c r="H63" s="3"/>
      <c r="I63" s="3"/>
      <c r="J63" s="3"/>
    </row>
    <row r="64" spans="1:11" ht="15" x14ac:dyDescent="0.25">
      <c r="B64" s="3"/>
      <c r="C64" s="3"/>
      <c r="D64" s="3"/>
      <c r="E64" s="3"/>
      <c r="F64" s="3"/>
      <c r="G64" s="3"/>
      <c r="H64" s="3"/>
      <c r="I64" s="3"/>
      <c r="J64" s="3"/>
    </row>
    <row r="65" spans="2:10" ht="15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ht="15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ht="15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ht="15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ht="15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ht="15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ht="15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2:10" ht="15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2:10" ht="15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2:10" ht="15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2:10" ht="15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2:10" ht="15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2:10" ht="15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2:10" ht="15" x14ac:dyDescent="0.25">
      <c r="B78" s="3"/>
      <c r="C78" s="3"/>
      <c r="D78" s="3"/>
      <c r="E78" s="3"/>
      <c r="F78" s="3"/>
      <c r="G78" s="3"/>
      <c r="H78" s="3"/>
      <c r="I78" s="3"/>
      <c r="J78" s="3"/>
    </row>
  </sheetData>
  <mergeCells count="18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A31:A34"/>
    <mergeCell ref="B31:D31"/>
    <mergeCell ref="E31:G31"/>
    <mergeCell ref="H31:J31"/>
    <mergeCell ref="K31:K34"/>
    <mergeCell ref="B32:D32"/>
    <mergeCell ref="E32:G32"/>
    <mergeCell ref="H32:J32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00B050"/>
  </sheetPr>
  <dimension ref="A1:K31"/>
  <sheetViews>
    <sheetView rightToLeft="1" view="pageBreakPreview" topLeftCell="A4" zoomScale="90" zoomScaleNormal="75" zoomScaleSheetLayoutView="90" workbookViewId="0">
      <selection activeCell="M4" sqref="M4"/>
    </sheetView>
  </sheetViews>
  <sheetFormatPr defaultRowHeight="13.2" x14ac:dyDescent="0.25"/>
  <cols>
    <col min="1" max="1" width="32" style="16" customWidth="1"/>
    <col min="2" max="10" width="10.33203125" style="16" customWidth="1"/>
    <col min="11" max="11" width="47" style="16" customWidth="1"/>
    <col min="12" max="251" width="9.109375" style="16"/>
    <col min="252" max="252" width="26.33203125" style="16" customWidth="1"/>
    <col min="253" max="261" width="10" style="16" customWidth="1"/>
    <col min="262" max="507" width="9.109375" style="16"/>
    <col min="508" max="508" width="26.33203125" style="16" customWidth="1"/>
    <col min="509" max="517" width="10" style="16" customWidth="1"/>
    <col min="518" max="763" width="9.109375" style="16"/>
    <col min="764" max="764" width="26.33203125" style="16" customWidth="1"/>
    <col min="765" max="773" width="10" style="16" customWidth="1"/>
    <col min="774" max="1019" width="9.109375" style="16"/>
    <col min="1020" max="1020" width="26.33203125" style="16" customWidth="1"/>
    <col min="1021" max="1029" width="10" style="16" customWidth="1"/>
    <col min="1030" max="1275" width="9.109375" style="16"/>
    <col min="1276" max="1276" width="26.33203125" style="16" customWidth="1"/>
    <col min="1277" max="1285" width="10" style="16" customWidth="1"/>
    <col min="1286" max="1531" width="9.109375" style="16"/>
    <col min="1532" max="1532" width="26.33203125" style="16" customWidth="1"/>
    <col min="1533" max="1541" width="10" style="16" customWidth="1"/>
    <col min="1542" max="1787" width="9.109375" style="16"/>
    <col min="1788" max="1788" width="26.33203125" style="16" customWidth="1"/>
    <col min="1789" max="1797" width="10" style="16" customWidth="1"/>
    <col min="1798" max="2043" width="9.109375" style="16"/>
    <col min="2044" max="2044" width="26.33203125" style="16" customWidth="1"/>
    <col min="2045" max="2053" width="10" style="16" customWidth="1"/>
    <col min="2054" max="2299" width="9.109375" style="16"/>
    <col min="2300" max="2300" width="26.33203125" style="16" customWidth="1"/>
    <col min="2301" max="2309" width="10" style="16" customWidth="1"/>
    <col min="2310" max="2555" width="9.109375" style="16"/>
    <col min="2556" max="2556" width="26.33203125" style="16" customWidth="1"/>
    <col min="2557" max="2565" width="10" style="16" customWidth="1"/>
    <col min="2566" max="2811" width="9.109375" style="16"/>
    <col min="2812" max="2812" width="26.33203125" style="16" customWidth="1"/>
    <col min="2813" max="2821" width="10" style="16" customWidth="1"/>
    <col min="2822" max="3067" width="9.109375" style="16"/>
    <col min="3068" max="3068" width="26.33203125" style="16" customWidth="1"/>
    <col min="3069" max="3077" width="10" style="16" customWidth="1"/>
    <col min="3078" max="3323" width="9.109375" style="16"/>
    <col min="3324" max="3324" width="26.33203125" style="16" customWidth="1"/>
    <col min="3325" max="3333" width="10" style="16" customWidth="1"/>
    <col min="3334" max="3579" width="9.109375" style="16"/>
    <col min="3580" max="3580" width="26.33203125" style="16" customWidth="1"/>
    <col min="3581" max="3589" width="10" style="16" customWidth="1"/>
    <col min="3590" max="3835" width="9.109375" style="16"/>
    <col min="3836" max="3836" width="26.33203125" style="16" customWidth="1"/>
    <col min="3837" max="3845" width="10" style="16" customWidth="1"/>
    <col min="3846" max="4091" width="9.109375" style="16"/>
    <col min="4092" max="4092" width="26.33203125" style="16" customWidth="1"/>
    <col min="4093" max="4101" width="10" style="16" customWidth="1"/>
    <col min="4102" max="4347" width="9.109375" style="16"/>
    <col min="4348" max="4348" width="26.33203125" style="16" customWidth="1"/>
    <col min="4349" max="4357" width="10" style="16" customWidth="1"/>
    <col min="4358" max="4603" width="9.109375" style="16"/>
    <col min="4604" max="4604" width="26.33203125" style="16" customWidth="1"/>
    <col min="4605" max="4613" width="10" style="16" customWidth="1"/>
    <col min="4614" max="4859" width="9.109375" style="16"/>
    <col min="4860" max="4860" width="26.33203125" style="16" customWidth="1"/>
    <col min="4861" max="4869" width="10" style="16" customWidth="1"/>
    <col min="4870" max="5115" width="9.109375" style="16"/>
    <col min="5116" max="5116" width="26.33203125" style="16" customWidth="1"/>
    <col min="5117" max="5125" width="10" style="16" customWidth="1"/>
    <col min="5126" max="5371" width="9.109375" style="16"/>
    <col min="5372" max="5372" width="26.33203125" style="16" customWidth="1"/>
    <col min="5373" max="5381" width="10" style="16" customWidth="1"/>
    <col min="5382" max="5627" width="9.109375" style="16"/>
    <col min="5628" max="5628" width="26.33203125" style="16" customWidth="1"/>
    <col min="5629" max="5637" width="10" style="16" customWidth="1"/>
    <col min="5638" max="5883" width="9.109375" style="16"/>
    <col min="5884" max="5884" width="26.33203125" style="16" customWidth="1"/>
    <col min="5885" max="5893" width="10" style="16" customWidth="1"/>
    <col min="5894" max="6139" width="9.109375" style="16"/>
    <col min="6140" max="6140" width="26.33203125" style="16" customWidth="1"/>
    <col min="6141" max="6149" width="10" style="16" customWidth="1"/>
    <col min="6150" max="6395" width="9.109375" style="16"/>
    <col min="6396" max="6396" width="26.33203125" style="16" customWidth="1"/>
    <col min="6397" max="6405" width="10" style="16" customWidth="1"/>
    <col min="6406" max="6651" width="9.109375" style="16"/>
    <col min="6652" max="6652" width="26.33203125" style="16" customWidth="1"/>
    <col min="6653" max="6661" width="10" style="16" customWidth="1"/>
    <col min="6662" max="6907" width="9.109375" style="16"/>
    <col min="6908" max="6908" width="26.33203125" style="16" customWidth="1"/>
    <col min="6909" max="6917" width="10" style="16" customWidth="1"/>
    <col min="6918" max="7163" width="9.109375" style="16"/>
    <col min="7164" max="7164" width="26.33203125" style="16" customWidth="1"/>
    <col min="7165" max="7173" width="10" style="16" customWidth="1"/>
    <col min="7174" max="7419" width="9.109375" style="16"/>
    <col min="7420" max="7420" width="26.33203125" style="16" customWidth="1"/>
    <col min="7421" max="7429" width="10" style="16" customWidth="1"/>
    <col min="7430" max="7675" width="9.109375" style="16"/>
    <col min="7676" max="7676" width="26.33203125" style="16" customWidth="1"/>
    <col min="7677" max="7685" width="10" style="16" customWidth="1"/>
    <col min="7686" max="7931" width="9.109375" style="16"/>
    <col min="7932" max="7932" width="26.33203125" style="16" customWidth="1"/>
    <col min="7933" max="7941" width="10" style="16" customWidth="1"/>
    <col min="7942" max="8187" width="9.109375" style="16"/>
    <col min="8188" max="8188" width="26.33203125" style="16" customWidth="1"/>
    <col min="8189" max="8197" width="10" style="16" customWidth="1"/>
    <col min="8198" max="8443" width="9.109375" style="16"/>
    <col min="8444" max="8444" width="26.33203125" style="16" customWidth="1"/>
    <col min="8445" max="8453" width="10" style="16" customWidth="1"/>
    <col min="8454" max="8699" width="9.109375" style="16"/>
    <col min="8700" max="8700" width="26.33203125" style="16" customWidth="1"/>
    <col min="8701" max="8709" width="10" style="16" customWidth="1"/>
    <col min="8710" max="8955" width="9.109375" style="16"/>
    <col min="8956" max="8956" width="26.33203125" style="16" customWidth="1"/>
    <col min="8957" max="8965" width="10" style="16" customWidth="1"/>
    <col min="8966" max="9211" width="9.109375" style="16"/>
    <col min="9212" max="9212" width="26.33203125" style="16" customWidth="1"/>
    <col min="9213" max="9221" width="10" style="16" customWidth="1"/>
    <col min="9222" max="9467" width="9.109375" style="16"/>
    <col min="9468" max="9468" width="26.33203125" style="16" customWidth="1"/>
    <col min="9469" max="9477" width="10" style="16" customWidth="1"/>
    <col min="9478" max="9723" width="9.109375" style="16"/>
    <col min="9724" max="9724" width="26.33203125" style="16" customWidth="1"/>
    <col min="9725" max="9733" width="10" style="16" customWidth="1"/>
    <col min="9734" max="9979" width="9.109375" style="16"/>
    <col min="9980" max="9980" width="26.33203125" style="16" customWidth="1"/>
    <col min="9981" max="9989" width="10" style="16" customWidth="1"/>
    <col min="9990" max="10235" width="9.109375" style="16"/>
    <col min="10236" max="10236" width="26.33203125" style="16" customWidth="1"/>
    <col min="10237" max="10245" width="10" style="16" customWidth="1"/>
    <col min="10246" max="10491" width="9.109375" style="16"/>
    <col min="10492" max="10492" width="26.33203125" style="16" customWidth="1"/>
    <col min="10493" max="10501" width="10" style="16" customWidth="1"/>
    <col min="10502" max="10747" width="9.109375" style="16"/>
    <col min="10748" max="10748" width="26.33203125" style="16" customWidth="1"/>
    <col min="10749" max="10757" width="10" style="16" customWidth="1"/>
    <col min="10758" max="11003" width="9.109375" style="16"/>
    <col min="11004" max="11004" width="26.33203125" style="16" customWidth="1"/>
    <col min="11005" max="11013" width="10" style="16" customWidth="1"/>
    <col min="11014" max="11259" width="9.109375" style="16"/>
    <col min="11260" max="11260" width="26.33203125" style="16" customWidth="1"/>
    <col min="11261" max="11269" width="10" style="16" customWidth="1"/>
    <col min="11270" max="11515" width="9.109375" style="16"/>
    <col min="11516" max="11516" width="26.33203125" style="16" customWidth="1"/>
    <col min="11517" max="11525" width="10" style="16" customWidth="1"/>
    <col min="11526" max="11771" width="9.109375" style="16"/>
    <col min="11772" max="11772" width="26.33203125" style="16" customWidth="1"/>
    <col min="11773" max="11781" width="10" style="16" customWidth="1"/>
    <col min="11782" max="12027" width="9.109375" style="16"/>
    <col min="12028" max="12028" width="26.33203125" style="16" customWidth="1"/>
    <col min="12029" max="12037" width="10" style="16" customWidth="1"/>
    <col min="12038" max="12283" width="9.109375" style="16"/>
    <col min="12284" max="12284" width="26.33203125" style="16" customWidth="1"/>
    <col min="12285" max="12293" width="10" style="16" customWidth="1"/>
    <col min="12294" max="12539" width="9.109375" style="16"/>
    <col min="12540" max="12540" width="26.33203125" style="16" customWidth="1"/>
    <col min="12541" max="12549" width="10" style="16" customWidth="1"/>
    <col min="12550" max="12795" width="9.109375" style="16"/>
    <col min="12796" max="12796" width="26.33203125" style="16" customWidth="1"/>
    <col min="12797" max="12805" width="10" style="16" customWidth="1"/>
    <col min="12806" max="13051" width="9.109375" style="16"/>
    <col min="13052" max="13052" width="26.33203125" style="16" customWidth="1"/>
    <col min="13053" max="13061" width="10" style="16" customWidth="1"/>
    <col min="13062" max="13307" width="9.109375" style="16"/>
    <col min="13308" max="13308" width="26.33203125" style="16" customWidth="1"/>
    <col min="13309" max="13317" width="10" style="16" customWidth="1"/>
    <col min="13318" max="13563" width="9.109375" style="16"/>
    <col min="13564" max="13564" width="26.33203125" style="16" customWidth="1"/>
    <col min="13565" max="13573" width="10" style="16" customWidth="1"/>
    <col min="13574" max="13819" width="9.109375" style="16"/>
    <col min="13820" max="13820" width="26.33203125" style="16" customWidth="1"/>
    <col min="13821" max="13829" width="10" style="16" customWidth="1"/>
    <col min="13830" max="14075" width="9.109375" style="16"/>
    <col min="14076" max="14076" width="26.33203125" style="16" customWidth="1"/>
    <col min="14077" max="14085" width="10" style="16" customWidth="1"/>
    <col min="14086" max="14331" width="9.109375" style="16"/>
    <col min="14332" max="14332" width="26.33203125" style="16" customWidth="1"/>
    <col min="14333" max="14341" width="10" style="16" customWidth="1"/>
    <col min="14342" max="14587" width="9.109375" style="16"/>
    <col min="14588" max="14588" width="26.33203125" style="16" customWidth="1"/>
    <col min="14589" max="14597" width="10" style="16" customWidth="1"/>
    <col min="14598" max="14843" width="9.109375" style="16"/>
    <col min="14844" max="14844" width="26.33203125" style="16" customWidth="1"/>
    <col min="14845" max="14853" width="10" style="16" customWidth="1"/>
    <col min="14854" max="15099" width="9.109375" style="16"/>
    <col min="15100" max="15100" width="26.33203125" style="16" customWidth="1"/>
    <col min="15101" max="15109" width="10" style="16" customWidth="1"/>
    <col min="15110" max="15355" width="9.109375" style="16"/>
    <col min="15356" max="15356" width="26.33203125" style="16" customWidth="1"/>
    <col min="15357" max="15365" width="10" style="16" customWidth="1"/>
    <col min="15366" max="15611" width="9.109375" style="16"/>
    <col min="15612" max="15612" width="26.33203125" style="16" customWidth="1"/>
    <col min="15613" max="15621" width="10" style="16" customWidth="1"/>
    <col min="15622" max="15867" width="9.109375" style="16"/>
    <col min="15868" max="15868" width="26.33203125" style="16" customWidth="1"/>
    <col min="15869" max="15877" width="10" style="16" customWidth="1"/>
    <col min="15878" max="16123" width="9.109375" style="16"/>
    <col min="16124" max="16124" width="26.33203125" style="16" customWidth="1"/>
    <col min="16125" max="16133" width="10" style="16" customWidth="1"/>
    <col min="16134" max="16384" width="9.109375" style="16"/>
  </cols>
  <sheetData>
    <row r="1" spans="1:11" s="2" customFormat="1" ht="21.75" customHeight="1" x14ac:dyDescent="0.65">
      <c r="A1" s="702" t="s">
        <v>830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44" customFormat="1" ht="40.5" customHeight="1" x14ac:dyDescent="0.65">
      <c r="A2" s="777" t="s">
        <v>831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</row>
    <row r="3" spans="1:11" s="2" customFormat="1" ht="28.5" customHeight="1" thickBot="1" x14ac:dyDescent="0.7">
      <c r="A3" s="14" t="s">
        <v>688</v>
      </c>
      <c r="B3" s="91"/>
      <c r="C3" s="91"/>
      <c r="D3" s="91"/>
      <c r="E3" s="91"/>
      <c r="F3" s="91"/>
      <c r="G3" s="91"/>
      <c r="H3" s="91"/>
      <c r="I3" s="91"/>
      <c r="J3" s="91"/>
      <c r="K3" s="6" t="s">
        <v>689</v>
      </c>
    </row>
    <row r="4" spans="1:11" s="3" customFormat="1" ht="12.75" customHeight="1" thickTop="1" x14ac:dyDescent="0.25">
      <c r="A4" s="736" t="s">
        <v>89</v>
      </c>
      <c r="B4" s="736" t="s">
        <v>6</v>
      </c>
      <c r="C4" s="736"/>
      <c r="D4" s="736"/>
      <c r="E4" s="736" t="s">
        <v>7</v>
      </c>
      <c r="F4" s="736"/>
      <c r="G4" s="736"/>
      <c r="H4" s="736" t="s">
        <v>8</v>
      </c>
      <c r="I4" s="736"/>
      <c r="J4" s="736"/>
      <c r="K4" s="739" t="s">
        <v>204</v>
      </c>
    </row>
    <row r="5" spans="1:11" s="3" customFormat="1" ht="18" customHeight="1" x14ac:dyDescent="0.25">
      <c r="A5" s="737"/>
      <c r="B5" s="737" t="s">
        <v>233</v>
      </c>
      <c r="C5" s="737"/>
      <c r="D5" s="737"/>
      <c r="E5" s="737" t="s">
        <v>128</v>
      </c>
      <c r="F5" s="737"/>
      <c r="G5" s="737"/>
      <c r="H5" s="737" t="s">
        <v>129</v>
      </c>
      <c r="I5" s="737"/>
      <c r="J5" s="737"/>
      <c r="K5" s="740"/>
    </row>
    <row r="6" spans="1:11" s="3" customFormat="1" ht="18" customHeight="1" x14ac:dyDescent="0.25">
      <c r="A6" s="737"/>
      <c r="B6" s="321" t="s">
        <v>237</v>
      </c>
      <c r="C6" s="321" t="s">
        <v>238</v>
      </c>
      <c r="D6" s="321" t="s">
        <v>243</v>
      </c>
      <c r="E6" s="321" t="s">
        <v>237</v>
      </c>
      <c r="F6" s="321" t="s">
        <v>238</v>
      </c>
      <c r="G6" s="321" t="s">
        <v>243</v>
      </c>
      <c r="H6" s="321" t="s">
        <v>237</v>
      </c>
      <c r="I6" s="321" t="s">
        <v>238</v>
      </c>
      <c r="J6" s="321" t="s">
        <v>243</v>
      </c>
      <c r="K6" s="740"/>
    </row>
    <row r="7" spans="1:11" s="3" customFormat="1" ht="15" customHeight="1" thickBot="1" x14ac:dyDescent="0.3">
      <c r="A7" s="738"/>
      <c r="B7" s="325" t="s">
        <v>240</v>
      </c>
      <c r="C7" s="325" t="s">
        <v>241</v>
      </c>
      <c r="D7" s="325" t="s">
        <v>242</v>
      </c>
      <c r="E7" s="325" t="s">
        <v>240</v>
      </c>
      <c r="F7" s="325" t="s">
        <v>241</v>
      </c>
      <c r="G7" s="325" t="s">
        <v>242</v>
      </c>
      <c r="H7" s="325" t="s">
        <v>240</v>
      </c>
      <c r="I7" s="325" t="s">
        <v>241</v>
      </c>
      <c r="J7" s="325" t="s">
        <v>242</v>
      </c>
      <c r="K7" s="741"/>
    </row>
    <row r="8" spans="1:11" s="4" customFormat="1" ht="16.5" customHeight="1" x14ac:dyDescent="0.3">
      <c r="A8" s="29" t="s">
        <v>9</v>
      </c>
      <c r="B8" s="29"/>
      <c r="C8" s="29"/>
      <c r="D8" s="29"/>
      <c r="E8" s="29"/>
      <c r="F8" s="29"/>
      <c r="G8" s="29"/>
      <c r="H8" s="29"/>
      <c r="I8" s="29"/>
      <c r="J8" s="30"/>
      <c r="K8" s="4" t="s">
        <v>165</v>
      </c>
    </row>
    <row r="9" spans="1:11" s="4" customFormat="1" ht="21.75" customHeight="1" x14ac:dyDescent="0.3">
      <c r="A9" s="448" t="s">
        <v>98</v>
      </c>
      <c r="B9" s="448">
        <v>541</v>
      </c>
      <c r="C9" s="448">
        <v>589</v>
      </c>
      <c r="D9" s="448">
        <v>1130</v>
      </c>
      <c r="E9" s="448">
        <v>0</v>
      </c>
      <c r="F9" s="448">
        <v>0</v>
      </c>
      <c r="G9" s="448">
        <v>0</v>
      </c>
      <c r="H9" s="448">
        <f>E9+B9</f>
        <v>541</v>
      </c>
      <c r="I9" s="448">
        <f t="shared" ref="I9:J9" si="0">F9+C9</f>
        <v>589</v>
      </c>
      <c r="J9" s="448">
        <f t="shared" si="0"/>
        <v>1130</v>
      </c>
      <c r="K9" s="352" t="s">
        <v>218</v>
      </c>
    </row>
    <row r="10" spans="1:11" s="4" customFormat="1" ht="21.75" customHeight="1" x14ac:dyDescent="0.3">
      <c r="A10" s="448" t="s">
        <v>99</v>
      </c>
      <c r="B10" s="448">
        <v>534</v>
      </c>
      <c r="C10" s="448">
        <v>385</v>
      </c>
      <c r="D10" s="448">
        <v>919</v>
      </c>
      <c r="E10" s="448">
        <v>0</v>
      </c>
      <c r="F10" s="448">
        <v>0</v>
      </c>
      <c r="G10" s="448">
        <v>0</v>
      </c>
      <c r="H10" s="448">
        <f t="shared" ref="H10:H20" si="1">E10+B10</f>
        <v>534</v>
      </c>
      <c r="I10" s="448">
        <f t="shared" ref="I10:I20" si="2">F10+C10</f>
        <v>385</v>
      </c>
      <c r="J10" s="448">
        <f t="shared" ref="J10:J20" si="3">G10+D10</f>
        <v>919</v>
      </c>
      <c r="K10" s="352" t="s">
        <v>213</v>
      </c>
    </row>
    <row r="11" spans="1:11" s="4" customFormat="1" ht="21.75" customHeight="1" x14ac:dyDescent="0.3">
      <c r="A11" s="448" t="s">
        <v>100</v>
      </c>
      <c r="B11" s="448">
        <v>424</v>
      </c>
      <c r="C11" s="448">
        <v>259</v>
      </c>
      <c r="D11" s="448">
        <v>683</v>
      </c>
      <c r="E11" s="448">
        <v>0</v>
      </c>
      <c r="F11" s="448">
        <v>0</v>
      </c>
      <c r="G11" s="448">
        <v>0</v>
      </c>
      <c r="H11" s="448">
        <f t="shared" si="1"/>
        <v>424</v>
      </c>
      <c r="I11" s="448">
        <f t="shared" si="2"/>
        <v>259</v>
      </c>
      <c r="J11" s="448">
        <f t="shared" si="3"/>
        <v>683</v>
      </c>
      <c r="K11" s="352" t="s">
        <v>214</v>
      </c>
    </row>
    <row r="12" spans="1:11" s="4" customFormat="1" ht="21.75" customHeight="1" x14ac:dyDescent="0.3">
      <c r="A12" s="448" t="s">
        <v>102</v>
      </c>
      <c r="B12" s="448">
        <v>346</v>
      </c>
      <c r="C12" s="448">
        <v>510</v>
      </c>
      <c r="D12" s="448">
        <v>856</v>
      </c>
      <c r="E12" s="448">
        <v>0</v>
      </c>
      <c r="F12" s="448">
        <v>0</v>
      </c>
      <c r="G12" s="448">
        <v>0</v>
      </c>
      <c r="H12" s="448">
        <f t="shared" si="1"/>
        <v>346</v>
      </c>
      <c r="I12" s="448">
        <f t="shared" si="2"/>
        <v>510</v>
      </c>
      <c r="J12" s="448">
        <f t="shared" si="3"/>
        <v>856</v>
      </c>
      <c r="K12" s="352" t="s">
        <v>216</v>
      </c>
    </row>
    <row r="13" spans="1:11" s="4" customFormat="1" ht="21.75" customHeight="1" x14ac:dyDescent="0.3">
      <c r="A13" s="448" t="s">
        <v>105</v>
      </c>
      <c r="B13" s="448">
        <v>473</v>
      </c>
      <c r="C13" s="448">
        <v>366</v>
      </c>
      <c r="D13" s="448">
        <v>839</v>
      </c>
      <c r="E13" s="448">
        <v>0</v>
      </c>
      <c r="F13" s="448">
        <v>0</v>
      </c>
      <c r="G13" s="448">
        <v>0</v>
      </c>
      <c r="H13" s="448">
        <f t="shared" si="1"/>
        <v>473</v>
      </c>
      <c r="I13" s="448">
        <f t="shared" si="2"/>
        <v>366</v>
      </c>
      <c r="J13" s="448">
        <f t="shared" si="3"/>
        <v>839</v>
      </c>
      <c r="K13" s="423" t="s">
        <v>220</v>
      </c>
    </row>
    <row r="14" spans="1:11" s="4" customFormat="1" ht="21.75" customHeight="1" x14ac:dyDescent="0.3">
      <c r="A14" s="448" t="s">
        <v>106</v>
      </c>
      <c r="B14" s="448">
        <v>473</v>
      </c>
      <c r="C14" s="448">
        <v>402</v>
      </c>
      <c r="D14" s="448">
        <v>875</v>
      </c>
      <c r="E14" s="448">
        <v>0</v>
      </c>
      <c r="F14" s="448">
        <v>0</v>
      </c>
      <c r="G14" s="448">
        <v>0</v>
      </c>
      <c r="H14" s="448">
        <f t="shared" si="1"/>
        <v>473</v>
      </c>
      <c r="I14" s="448">
        <f t="shared" si="2"/>
        <v>402</v>
      </c>
      <c r="J14" s="448">
        <f t="shared" si="3"/>
        <v>875</v>
      </c>
      <c r="K14" s="410" t="s">
        <v>221</v>
      </c>
    </row>
    <row r="15" spans="1:11" s="4" customFormat="1" ht="21.75" customHeight="1" x14ac:dyDescent="0.3">
      <c r="A15" s="448" t="s">
        <v>107</v>
      </c>
      <c r="B15" s="448">
        <v>423</v>
      </c>
      <c r="C15" s="448">
        <v>378</v>
      </c>
      <c r="D15" s="448">
        <v>801</v>
      </c>
      <c r="E15" s="448">
        <v>0</v>
      </c>
      <c r="F15" s="448">
        <v>0</v>
      </c>
      <c r="G15" s="448">
        <v>0</v>
      </c>
      <c r="H15" s="448">
        <f t="shared" si="1"/>
        <v>423</v>
      </c>
      <c r="I15" s="448">
        <f t="shared" si="2"/>
        <v>378</v>
      </c>
      <c r="J15" s="448">
        <f t="shared" si="3"/>
        <v>801</v>
      </c>
      <c r="K15" s="352" t="s">
        <v>213</v>
      </c>
    </row>
    <row r="16" spans="1:11" s="4" customFormat="1" ht="21.75" customHeight="1" x14ac:dyDescent="0.3">
      <c r="A16" s="448" t="s">
        <v>113</v>
      </c>
      <c r="B16" s="448">
        <v>81</v>
      </c>
      <c r="C16" s="448">
        <v>59</v>
      </c>
      <c r="D16" s="448">
        <v>140</v>
      </c>
      <c r="E16" s="448">
        <v>0</v>
      </c>
      <c r="F16" s="448">
        <v>0</v>
      </c>
      <c r="G16" s="448">
        <v>0</v>
      </c>
      <c r="H16" s="448">
        <f t="shared" si="1"/>
        <v>81</v>
      </c>
      <c r="I16" s="448">
        <f t="shared" si="2"/>
        <v>59</v>
      </c>
      <c r="J16" s="448">
        <f t="shared" si="3"/>
        <v>140</v>
      </c>
      <c r="K16" s="352" t="s">
        <v>226</v>
      </c>
    </row>
    <row r="17" spans="1:11" s="4" customFormat="1" ht="21.75" customHeight="1" x14ac:dyDescent="0.3">
      <c r="A17" s="448" t="s">
        <v>114</v>
      </c>
      <c r="B17" s="448">
        <v>93</v>
      </c>
      <c r="C17" s="448">
        <v>67</v>
      </c>
      <c r="D17" s="448">
        <v>160</v>
      </c>
      <c r="E17" s="448">
        <v>0</v>
      </c>
      <c r="F17" s="448">
        <v>0</v>
      </c>
      <c r="G17" s="448">
        <v>0</v>
      </c>
      <c r="H17" s="448">
        <f t="shared" si="1"/>
        <v>93</v>
      </c>
      <c r="I17" s="448">
        <f t="shared" si="2"/>
        <v>67</v>
      </c>
      <c r="J17" s="448">
        <f t="shared" si="3"/>
        <v>160</v>
      </c>
      <c r="K17" s="352" t="s">
        <v>227</v>
      </c>
    </row>
    <row r="18" spans="1:11" s="4" customFormat="1" ht="21.75" customHeight="1" x14ac:dyDescent="0.3">
      <c r="A18" s="448" t="s">
        <v>115</v>
      </c>
      <c r="B18" s="448">
        <v>94</v>
      </c>
      <c r="C18" s="448">
        <v>70</v>
      </c>
      <c r="D18" s="448">
        <v>164</v>
      </c>
      <c r="E18" s="448">
        <v>0</v>
      </c>
      <c r="F18" s="448">
        <v>0</v>
      </c>
      <c r="G18" s="448">
        <v>0</v>
      </c>
      <c r="H18" s="448">
        <f t="shared" si="1"/>
        <v>94</v>
      </c>
      <c r="I18" s="448">
        <f t="shared" si="2"/>
        <v>70</v>
      </c>
      <c r="J18" s="448">
        <f t="shared" si="3"/>
        <v>164</v>
      </c>
      <c r="K18" s="352" t="s">
        <v>228</v>
      </c>
    </row>
    <row r="19" spans="1:11" s="4" customFormat="1" ht="21.75" customHeight="1" x14ac:dyDescent="0.3">
      <c r="A19" s="448" t="s">
        <v>252</v>
      </c>
      <c r="B19" s="448">
        <v>67</v>
      </c>
      <c r="C19" s="448">
        <v>135</v>
      </c>
      <c r="D19" s="448">
        <v>202</v>
      </c>
      <c r="E19" s="448">
        <v>0</v>
      </c>
      <c r="F19" s="448">
        <v>0</v>
      </c>
      <c r="G19" s="448">
        <v>0</v>
      </c>
      <c r="H19" s="448">
        <f t="shared" si="1"/>
        <v>67</v>
      </c>
      <c r="I19" s="448">
        <f t="shared" si="2"/>
        <v>135</v>
      </c>
      <c r="J19" s="448">
        <f t="shared" si="3"/>
        <v>202</v>
      </c>
      <c r="K19" s="423" t="s">
        <v>253</v>
      </c>
    </row>
    <row r="20" spans="1:11" s="4" customFormat="1" ht="22.5" customHeight="1" x14ac:dyDescent="0.3">
      <c r="A20" s="448" t="s">
        <v>11</v>
      </c>
      <c r="B20" s="448">
        <f>SUM(B9:B19)</f>
        <v>3549</v>
      </c>
      <c r="C20" s="448">
        <f t="shared" ref="C20:D20" si="4">SUM(C9:C19)</f>
        <v>3220</v>
      </c>
      <c r="D20" s="448">
        <f t="shared" si="4"/>
        <v>6769</v>
      </c>
      <c r="E20" s="448">
        <v>0</v>
      </c>
      <c r="F20" s="448">
        <v>0</v>
      </c>
      <c r="G20" s="448">
        <v>0</v>
      </c>
      <c r="H20" s="448">
        <f t="shared" si="1"/>
        <v>3549</v>
      </c>
      <c r="I20" s="448">
        <f t="shared" si="2"/>
        <v>3220</v>
      </c>
      <c r="J20" s="448">
        <f t="shared" si="3"/>
        <v>6769</v>
      </c>
      <c r="K20" s="410" t="s">
        <v>162</v>
      </c>
    </row>
    <row r="21" spans="1:11" s="4" customFormat="1" ht="17.25" customHeight="1" x14ac:dyDescent="0.3">
      <c r="A21" s="448" t="s">
        <v>12</v>
      </c>
      <c r="B21" s="448"/>
      <c r="C21" s="448"/>
      <c r="D21" s="448"/>
      <c r="E21" s="448"/>
      <c r="F21" s="448"/>
      <c r="G21" s="448"/>
      <c r="H21" s="448"/>
      <c r="I21" s="448"/>
      <c r="J21" s="448"/>
      <c r="K21" s="352" t="s">
        <v>171</v>
      </c>
    </row>
    <row r="22" spans="1:11" s="375" customFormat="1" ht="21.75" customHeight="1" x14ac:dyDescent="0.3">
      <c r="A22" s="448" t="s">
        <v>98</v>
      </c>
      <c r="B22" s="448">
        <v>171</v>
      </c>
      <c r="C22" s="448">
        <v>85</v>
      </c>
      <c r="D22" s="448">
        <f>SUM(B22:C22)</f>
        <v>256</v>
      </c>
      <c r="E22" s="448">
        <v>0</v>
      </c>
      <c r="F22" s="448">
        <v>0</v>
      </c>
      <c r="G22" s="448">
        <v>0</v>
      </c>
      <c r="H22" s="448">
        <f>E22+B22</f>
        <v>171</v>
      </c>
      <c r="I22" s="448">
        <f t="shared" ref="I22:J22" si="5">F22+C22</f>
        <v>85</v>
      </c>
      <c r="J22" s="448">
        <f t="shared" si="5"/>
        <v>256</v>
      </c>
      <c r="K22" s="352" t="s">
        <v>218</v>
      </c>
    </row>
    <row r="23" spans="1:11" s="375" customFormat="1" ht="21.75" customHeight="1" x14ac:dyDescent="0.3">
      <c r="A23" s="448" t="s">
        <v>102</v>
      </c>
      <c r="B23" s="448">
        <v>99</v>
      </c>
      <c r="C23" s="448">
        <v>72</v>
      </c>
      <c r="D23" s="448">
        <f t="shared" ref="D23:D28" si="6">SUM(B23:C23)</f>
        <v>171</v>
      </c>
      <c r="E23" s="448">
        <v>0</v>
      </c>
      <c r="F23" s="448">
        <v>0</v>
      </c>
      <c r="G23" s="448">
        <v>0</v>
      </c>
      <c r="H23" s="448">
        <f t="shared" ref="H23:H28" si="7">E23+B23</f>
        <v>99</v>
      </c>
      <c r="I23" s="448">
        <f t="shared" ref="I23:I28" si="8">F23+C23</f>
        <v>72</v>
      </c>
      <c r="J23" s="448">
        <f t="shared" ref="J23:J28" si="9">G23+D23</f>
        <v>171</v>
      </c>
      <c r="K23" s="352" t="s">
        <v>216</v>
      </c>
    </row>
    <row r="24" spans="1:11" s="375" customFormat="1" ht="21.75" customHeight="1" x14ac:dyDescent="0.3">
      <c r="A24" s="448" t="s">
        <v>105</v>
      </c>
      <c r="B24" s="448">
        <v>70</v>
      </c>
      <c r="C24" s="448">
        <v>45</v>
      </c>
      <c r="D24" s="448">
        <f t="shared" si="6"/>
        <v>115</v>
      </c>
      <c r="E24" s="448">
        <v>0</v>
      </c>
      <c r="F24" s="448">
        <v>0</v>
      </c>
      <c r="G24" s="448">
        <v>0</v>
      </c>
      <c r="H24" s="448">
        <f t="shared" si="7"/>
        <v>70</v>
      </c>
      <c r="I24" s="448">
        <f t="shared" si="8"/>
        <v>45</v>
      </c>
      <c r="J24" s="448">
        <f t="shared" si="9"/>
        <v>115</v>
      </c>
      <c r="K24" s="352" t="s">
        <v>220</v>
      </c>
    </row>
    <row r="25" spans="1:11" s="375" customFormat="1" ht="21.75" customHeight="1" x14ac:dyDescent="0.3">
      <c r="A25" s="448" t="s">
        <v>106</v>
      </c>
      <c r="B25" s="448">
        <v>118</v>
      </c>
      <c r="C25" s="448">
        <v>30</v>
      </c>
      <c r="D25" s="448">
        <f t="shared" si="6"/>
        <v>148</v>
      </c>
      <c r="E25" s="448">
        <v>0</v>
      </c>
      <c r="F25" s="448">
        <v>0</v>
      </c>
      <c r="G25" s="448">
        <v>0</v>
      </c>
      <c r="H25" s="448">
        <f t="shared" si="7"/>
        <v>118</v>
      </c>
      <c r="I25" s="448">
        <f t="shared" si="8"/>
        <v>30</v>
      </c>
      <c r="J25" s="448">
        <f t="shared" si="9"/>
        <v>148</v>
      </c>
      <c r="K25" s="423" t="s">
        <v>221</v>
      </c>
    </row>
    <row r="26" spans="1:11" s="4" customFormat="1" ht="21.75" customHeight="1" x14ac:dyDescent="0.3">
      <c r="A26" s="448" t="s">
        <v>113</v>
      </c>
      <c r="B26" s="448">
        <v>13</v>
      </c>
      <c r="C26" s="448">
        <v>3</v>
      </c>
      <c r="D26" s="448">
        <f t="shared" si="6"/>
        <v>16</v>
      </c>
      <c r="E26" s="448">
        <v>0</v>
      </c>
      <c r="F26" s="448">
        <v>0</v>
      </c>
      <c r="G26" s="448">
        <v>0</v>
      </c>
      <c r="H26" s="448">
        <f t="shared" si="7"/>
        <v>13</v>
      </c>
      <c r="I26" s="448">
        <f t="shared" si="8"/>
        <v>3</v>
      </c>
      <c r="J26" s="448">
        <f t="shared" si="9"/>
        <v>16</v>
      </c>
      <c r="K26" s="410" t="s">
        <v>226</v>
      </c>
    </row>
    <row r="27" spans="1:11" s="4" customFormat="1" ht="16.5" customHeight="1" thickBot="1" x14ac:dyDescent="0.35">
      <c r="A27" s="428" t="s">
        <v>13</v>
      </c>
      <c r="B27" s="242">
        <f>SUM(B22:B26)</f>
        <v>471</v>
      </c>
      <c r="C27" s="242">
        <f t="shared" ref="C27" si="10">SUM(C22:C26)</f>
        <v>235</v>
      </c>
      <c r="D27" s="448">
        <f t="shared" si="6"/>
        <v>706</v>
      </c>
      <c r="E27" s="428">
        <v>0</v>
      </c>
      <c r="F27" s="428">
        <v>0</v>
      </c>
      <c r="G27" s="428">
        <v>0</v>
      </c>
      <c r="H27" s="242">
        <f t="shared" si="7"/>
        <v>471</v>
      </c>
      <c r="I27" s="242">
        <f t="shared" si="8"/>
        <v>235</v>
      </c>
      <c r="J27" s="242">
        <f t="shared" si="9"/>
        <v>706</v>
      </c>
      <c r="K27" s="74" t="s">
        <v>172</v>
      </c>
    </row>
    <row r="28" spans="1:11" s="4" customFormat="1" ht="18.75" customHeight="1" thickBot="1" x14ac:dyDescent="0.35">
      <c r="A28" s="248" t="s">
        <v>78</v>
      </c>
      <c r="B28" s="40">
        <f>SUM(B27,B20)</f>
        <v>4020</v>
      </c>
      <c r="C28" s="40">
        <f t="shared" ref="C28" si="11">SUM(C27,C20)</f>
        <v>3455</v>
      </c>
      <c r="D28" s="248">
        <f t="shared" si="6"/>
        <v>7475</v>
      </c>
      <c r="E28" s="40">
        <v>0</v>
      </c>
      <c r="F28" s="40">
        <v>0</v>
      </c>
      <c r="G28" s="248">
        <v>0</v>
      </c>
      <c r="H28" s="40">
        <f t="shared" si="7"/>
        <v>4020</v>
      </c>
      <c r="I28" s="40">
        <f t="shared" si="8"/>
        <v>3455</v>
      </c>
      <c r="J28" s="40">
        <f t="shared" si="9"/>
        <v>7475</v>
      </c>
      <c r="K28" s="75" t="s">
        <v>526</v>
      </c>
    </row>
    <row r="29" spans="1:11" s="4" customFormat="1" ht="18" customHeight="1" thickTop="1" x14ac:dyDescent="0.3">
      <c r="A29" s="90"/>
      <c r="B29" s="21"/>
      <c r="C29" s="21"/>
      <c r="D29" s="21"/>
      <c r="E29" s="21"/>
      <c r="F29" s="21"/>
      <c r="G29" s="21"/>
      <c r="H29" s="21"/>
      <c r="I29" s="21"/>
      <c r="J29" s="21"/>
    </row>
    <row r="31" spans="1:11" x14ac:dyDescent="0.25">
      <c r="E31" s="16" t="s">
        <v>270</v>
      </c>
    </row>
  </sheetData>
  <mergeCells count="10">
    <mergeCell ref="A1:K1"/>
    <mergeCell ref="A4:A7"/>
    <mergeCell ref="B4:D4"/>
    <mergeCell ref="E4:G4"/>
    <mergeCell ref="H4:J4"/>
    <mergeCell ref="A2:K2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00B050"/>
  </sheetPr>
  <dimension ref="A1:K31"/>
  <sheetViews>
    <sheetView rightToLeft="1" view="pageBreakPreview" topLeftCell="B1" zoomScale="80" zoomScaleSheetLayoutView="80" workbookViewId="0">
      <selection activeCell="N6" sqref="N6"/>
    </sheetView>
  </sheetViews>
  <sheetFormatPr defaultColWidth="9.109375" defaultRowHeight="25.2" x14ac:dyDescent="0.85"/>
  <cols>
    <col min="1" max="1" width="32.33203125" style="186" customWidth="1"/>
    <col min="2" max="9" width="10.6640625" style="186" customWidth="1"/>
    <col min="10" max="10" width="11.44140625" style="186" customWidth="1"/>
    <col min="11" max="11" width="46" style="183" customWidth="1"/>
    <col min="12" max="16384" width="9.109375" style="183"/>
  </cols>
  <sheetData>
    <row r="1" spans="1:11" s="184" customFormat="1" ht="24.75" customHeight="1" x14ac:dyDescent="0.7">
      <c r="A1" s="674" t="s">
        <v>832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</row>
    <row r="2" spans="1:11" s="185" customFormat="1" ht="37.5" customHeight="1" x14ac:dyDescent="0.25">
      <c r="A2" s="779" t="s">
        <v>833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</row>
    <row r="3" spans="1:11" s="185" customFormat="1" ht="17.25" customHeight="1" thickBot="1" x14ac:dyDescent="0.3">
      <c r="A3" s="299" t="s">
        <v>690</v>
      </c>
      <c r="B3" s="300"/>
      <c r="C3" s="300"/>
      <c r="D3" s="300"/>
      <c r="E3" s="300"/>
      <c r="F3" s="300"/>
      <c r="G3" s="300"/>
      <c r="H3" s="300"/>
      <c r="I3" s="300"/>
      <c r="J3" s="300"/>
      <c r="K3" s="301" t="s">
        <v>691</v>
      </c>
    </row>
    <row r="4" spans="1:11" s="185" customFormat="1" ht="14.25" customHeight="1" thickTop="1" x14ac:dyDescent="0.25">
      <c r="A4" s="770" t="s">
        <v>314</v>
      </c>
      <c r="B4" s="773" t="s">
        <v>6</v>
      </c>
      <c r="C4" s="773"/>
      <c r="D4" s="773"/>
      <c r="E4" s="773" t="s">
        <v>7</v>
      </c>
      <c r="F4" s="773"/>
      <c r="G4" s="773"/>
      <c r="H4" s="773" t="s">
        <v>8</v>
      </c>
      <c r="I4" s="773"/>
      <c r="J4" s="773"/>
      <c r="K4" s="770" t="s">
        <v>204</v>
      </c>
    </row>
    <row r="5" spans="1:11" s="185" customFormat="1" ht="12.75" customHeight="1" x14ac:dyDescent="0.25">
      <c r="A5" s="771"/>
      <c r="B5" s="774" t="s">
        <v>448</v>
      </c>
      <c r="C5" s="774"/>
      <c r="D5" s="774"/>
      <c r="E5" s="774" t="s">
        <v>128</v>
      </c>
      <c r="F5" s="774"/>
      <c r="G5" s="774"/>
      <c r="H5" s="774" t="s">
        <v>129</v>
      </c>
      <c r="I5" s="774"/>
      <c r="J5" s="774"/>
      <c r="K5" s="771"/>
    </row>
    <row r="6" spans="1:11" ht="16.5" customHeight="1" x14ac:dyDescent="0.25">
      <c r="A6" s="771"/>
      <c r="B6" s="269" t="s">
        <v>237</v>
      </c>
      <c r="C6" s="269" t="s">
        <v>270</v>
      </c>
      <c r="D6" s="319" t="s">
        <v>243</v>
      </c>
      <c r="E6" s="319" t="s">
        <v>237</v>
      </c>
      <c r="F6" s="319" t="s">
        <v>270</v>
      </c>
      <c r="G6" s="319" t="s">
        <v>243</v>
      </c>
      <c r="H6" s="319" t="s">
        <v>237</v>
      </c>
      <c r="I6" s="319" t="s">
        <v>270</v>
      </c>
      <c r="J6" s="319" t="s">
        <v>243</v>
      </c>
      <c r="K6" s="771"/>
    </row>
    <row r="7" spans="1:11" ht="20.100000000000001" customHeight="1" thickBot="1" x14ac:dyDescent="0.3">
      <c r="A7" s="771"/>
      <c r="B7" s="323" t="s">
        <v>240</v>
      </c>
      <c r="C7" s="323" t="s">
        <v>241</v>
      </c>
      <c r="D7" s="323" t="s">
        <v>242</v>
      </c>
      <c r="E7" s="323" t="s">
        <v>240</v>
      </c>
      <c r="F7" s="323" t="s">
        <v>241</v>
      </c>
      <c r="G7" s="323" t="s">
        <v>242</v>
      </c>
      <c r="H7" s="323" t="s">
        <v>240</v>
      </c>
      <c r="I7" s="323" t="s">
        <v>241</v>
      </c>
      <c r="J7" s="323" t="s">
        <v>242</v>
      </c>
      <c r="K7" s="771"/>
    </row>
    <row r="8" spans="1:11" ht="21" customHeight="1" thickTop="1" x14ac:dyDescent="0.25">
      <c r="A8" s="326" t="s">
        <v>9</v>
      </c>
      <c r="B8" s="778"/>
      <c r="C8" s="778"/>
      <c r="D8" s="778"/>
      <c r="E8" s="778"/>
      <c r="F8" s="778"/>
      <c r="G8" s="778"/>
      <c r="H8" s="778"/>
      <c r="I8" s="778"/>
      <c r="J8" s="778"/>
      <c r="K8" s="326" t="s">
        <v>330</v>
      </c>
    </row>
    <row r="9" spans="1:11" ht="22.5" customHeight="1" x14ac:dyDescent="0.25">
      <c r="A9" s="448" t="s">
        <v>331</v>
      </c>
      <c r="B9" s="448">
        <v>1386</v>
      </c>
      <c r="C9" s="448">
        <v>887</v>
      </c>
      <c r="D9" s="448">
        <v>2273</v>
      </c>
      <c r="E9" s="448">
        <v>0</v>
      </c>
      <c r="F9" s="448">
        <v>0</v>
      </c>
      <c r="G9" s="448">
        <v>0</v>
      </c>
      <c r="H9" s="448">
        <f>E9+B9</f>
        <v>1386</v>
      </c>
      <c r="I9" s="448">
        <f t="shared" ref="I9:J9" si="0">F9+C9</f>
        <v>887</v>
      </c>
      <c r="J9" s="448">
        <f t="shared" si="0"/>
        <v>2273</v>
      </c>
      <c r="K9" s="352" t="s">
        <v>332</v>
      </c>
    </row>
    <row r="10" spans="1:11" ht="21" customHeight="1" x14ac:dyDescent="0.25">
      <c r="A10" s="448" t="s">
        <v>333</v>
      </c>
      <c r="B10" s="448">
        <v>320</v>
      </c>
      <c r="C10" s="448">
        <v>248</v>
      </c>
      <c r="D10" s="448">
        <v>568</v>
      </c>
      <c r="E10" s="448">
        <v>0</v>
      </c>
      <c r="F10" s="448">
        <v>0</v>
      </c>
      <c r="G10" s="448">
        <v>0</v>
      </c>
      <c r="H10" s="448">
        <f t="shared" ref="H10:H27" si="1">E10+B10</f>
        <v>320</v>
      </c>
      <c r="I10" s="448">
        <f t="shared" ref="I10:I27" si="2">F10+C10</f>
        <v>248</v>
      </c>
      <c r="J10" s="448">
        <f t="shared" ref="J10:J27" si="3">G10+D10</f>
        <v>568</v>
      </c>
      <c r="K10" s="352" t="s">
        <v>334</v>
      </c>
    </row>
    <row r="11" spans="1:11" ht="25.5" customHeight="1" x14ac:dyDescent="0.25">
      <c r="A11" s="448" t="s">
        <v>335</v>
      </c>
      <c r="B11" s="448">
        <v>211</v>
      </c>
      <c r="C11" s="448">
        <v>198</v>
      </c>
      <c r="D11" s="448">
        <v>409</v>
      </c>
      <c r="E11" s="448">
        <v>0</v>
      </c>
      <c r="F11" s="448">
        <v>0</v>
      </c>
      <c r="G11" s="448">
        <v>0</v>
      </c>
      <c r="H11" s="448">
        <f t="shared" si="1"/>
        <v>211</v>
      </c>
      <c r="I11" s="448">
        <f t="shared" si="2"/>
        <v>198</v>
      </c>
      <c r="J11" s="448">
        <f t="shared" si="3"/>
        <v>409</v>
      </c>
      <c r="K11" s="352" t="s">
        <v>336</v>
      </c>
    </row>
    <row r="12" spans="1:11" ht="18.75" customHeight="1" x14ac:dyDescent="0.25">
      <c r="A12" s="448" t="s">
        <v>337</v>
      </c>
      <c r="B12" s="448">
        <v>562</v>
      </c>
      <c r="C12" s="448">
        <v>715</v>
      </c>
      <c r="D12" s="448">
        <v>1277</v>
      </c>
      <c r="E12" s="448">
        <v>0</v>
      </c>
      <c r="F12" s="448">
        <v>0</v>
      </c>
      <c r="G12" s="448">
        <v>0</v>
      </c>
      <c r="H12" s="448">
        <f t="shared" si="1"/>
        <v>562</v>
      </c>
      <c r="I12" s="448">
        <f t="shared" si="2"/>
        <v>715</v>
      </c>
      <c r="J12" s="448">
        <f t="shared" si="3"/>
        <v>1277</v>
      </c>
      <c r="K12" s="352" t="s">
        <v>338</v>
      </c>
    </row>
    <row r="13" spans="1:11" ht="20.25" customHeight="1" x14ac:dyDescent="0.25">
      <c r="A13" s="448" t="s">
        <v>339</v>
      </c>
      <c r="B13" s="448">
        <v>65</v>
      </c>
      <c r="C13" s="448">
        <v>31</v>
      </c>
      <c r="D13" s="448">
        <v>96</v>
      </c>
      <c r="E13" s="448">
        <v>0</v>
      </c>
      <c r="F13" s="448">
        <v>0</v>
      </c>
      <c r="G13" s="448">
        <v>0</v>
      </c>
      <c r="H13" s="448">
        <f t="shared" si="1"/>
        <v>65</v>
      </c>
      <c r="I13" s="448">
        <f t="shared" si="2"/>
        <v>31</v>
      </c>
      <c r="J13" s="448">
        <f t="shared" si="3"/>
        <v>96</v>
      </c>
      <c r="K13" s="423" t="s">
        <v>340</v>
      </c>
    </row>
    <row r="14" spans="1:11" ht="21.75" customHeight="1" x14ac:dyDescent="0.25">
      <c r="A14" s="448" t="s">
        <v>341</v>
      </c>
      <c r="B14" s="448">
        <f>SUM(B9:B13)</f>
        <v>2544</v>
      </c>
      <c r="C14" s="448">
        <f t="shared" ref="C14:D14" si="4">SUM(C9:C13)</f>
        <v>2079</v>
      </c>
      <c r="D14" s="448">
        <f t="shared" si="4"/>
        <v>4623</v>
      </c>
      <c r="E14" s="448">
        <v>0</v>
      </c>
      <c r="F14" s="448">
        <v>0</v>
      </c>
      <c r="G14" s="448">
        <v>0</v>
      </c>
      <c r="H14" s="448">
        <f t="shared" si="1"/>
        <v>2544</v>
      </c>
      <c r="I14" s="448">
        <f t="shared" si="2"/>
        <v>2079</v>
      </c>
      <c r="J14" s="448">
        <f t="shared" si="3"/>
        <v>4623</v>
      </c>
      <c r="K14" s="410" t="s">
        <v>342</v>
      </c>
    </row>
    <row r="15" spans="1:11" ht="25.5" customHeight="1" x14ac:dyDescent="0.25">
      <c r="A15" s="448" t="s">
        <v>490</v>
      </c>
      <c r="B15" s="448">
        <v>152</v>
      </c>
      <c r="C15" s="448">
        <v>172</v>
      </c>
      <c r="D15" s="448">
        <v>324</v>
      </c>
      <c r="E15" s="448">
        <v>0</v>
      </c>
      <c r="F15" s="448">
        <v>0</v>
      </c>
      <c r="G15" s="448">
        <v>0</v>
      </c>
      <c r="H15" s="448">
        <f t="shared" si="1"/>
        <v>152</v>
      </c>
      <c r="I15" s="448">
        <f t="shared" si="2"/>
        <v>172</v>
      </c>
      <c r="J15" s="448">
        <f t="shared" si="3"/>
        <v>324</v>
      </c>
      <c r="K15" s="352" t="s">
        <v>349</v>
      </c>
    </row>
    <row r="16" spans="1:11" ht="25.5" customHeight="1" x14ac:dyDescent="0.25">
      <c r="A16" s="448" t="s">
        <v>343</v>
      </c>
      <c r="B16" s="448">
        <v>113</v>
      </c>
      <c r="C16" s="448">
        <v>91</v>
      </c>
      <c r="D16" s="448">
        <v>204</v>
      </c>
      <c r="E16" s="448">
        <v>0</v>
      </c>
      <c r="F16" s="448">
        <v>0</v>
      </c>
      <c r="G16" s="448">
        <v>0</v>
      </c>
      <c r="H16" s="448">
        <f t="shared" si="1"/>
        <v>113</v>
      </c>
      <c r="I16" s="448">
        <f t="shared" si="2"/>
        <v>91</v>
      </c>
      <c r="J16" s="448">
        <f t="shared" si="3"/>
        <v>204</v>
      </c>
      <c r="K16" s="352" t="s">
        <v>344</v>
      </c>
    </row>
    <row r="17" spans="1:11" ht="23.25" customHeight="1" x14ac:dyDescent="0.25">
      <c r="A17" s="448" t="s">
        <v>345</v>
      </c>
      <c r="B17" s="448">
        <v>22</v>
      </c>
      <c r="C17" s="448">
        <v>37</v>
      </c>
      <c r="D17" s="448">
        <v>59</v>
      </c>
      <c r="E17" s="448">
        <v>0</v>
      </c>
      <c r="F17" s="448">
        <v>0</v>
      </c>
      <c r="G17" s="448">
        <v>0</v>
      </c>
      <c r="H17" s="448">
        <f t="shared" si="1"/>
        <v>22</v>
      </c>
      <c r="I17" s="448">
        <f t="shared" si="2"/>
        <v>37</v>
      </c>
      <c r="J17" s="448">
        <f t="shared" si="3"/>
        <v>59</v>
      </c>
      <c r="K17" s="352" t="s">
        <v>346</v>
      </c>
    </row>
    <row r="18" spans="1:11" ht="23.25" customHeight="1" x14ac:dyDescent="0.25">
      <c r="A18" s="448" t="s">
        <v>561</v>
      </c>
      <c r="B18" s="448">
        <v>31</v>
      </c>
      <c r="C18" s="448">
        <v>34</v>
      </c>
      <c r="D18" s="448">
        <v>65</v>
      </c>
      <c r="E18" s="448">
        <v>0</v>
      </c>
      <c r="F18" s="448">
        <v>0</v>
      </c>
      <c r="G18" s="448">
        <v>0</v>
      </c>
      <c r="H18" s="448">
        <f t="shared" si="1"/>
        <v>31</v>
      </c>
      <c r="I18" s="448">
        <f t="shared" si="2"/>
        <v>34</v>
      </c>
      <c r="J18" s="448">
        <f t="shared" si="3"/>
        <v>65</v>
      </c>
      <c r="K18" s="352" t="s">
        <v>562</v>
      </c>
    </row>
    <row r="19" spans="1:11" ht="19.5" customHeight="1" x14ac:dyDescent="0.25">
      <c r="A19" s="448" t="s">
        <v>347</v>
      </c>
      <c r="B19" s="448">
        <f>SUM(B15:B18)</f>
        <v>318</v>
      </c>
      <c r="C19" s="448">
        <f t="shared" ref="C19:D19" si="5">SUM(C15:C18)</f>
        <v>334</v>
      </c>
      <c r="D19" s="448">
        <f t="shared" si="5"/>
        <v>652</v>
      </c>
      <c r="E19" s="448">
        <v>0</v>
      </c>
      <c r="F19" s="448">
        <v>0</v>
      </c>
      <c r="G19" s="448">
        <v>0</v>
      </c>
      <c r="H19" s="448">
        <f t="shared" si="1"/>
        <v>318</v>
      </c>
      <c r="I19" s="448">
        <f t="shared" si="2"/>
        <v>334</v>
      </c>
      <c r="J19" s="448">
        <f t="shared" si="3"/>
        <v>652</v>
      </c>
      <c r="K19" s="423" t="s">
        <v>348</v>
      </c>
    </row>
    <row r="20" spans="1:11" ht="25.5" customHeight="1" x14ac:dyDescent="0.25">
      <c r="A20" s="448" t="s">
        <v>11</v>
      </c>
      <c r="B20" s="448">
        <f>SUM(B19,B14)</f>
        <v>2862</v>
      </c>
      <c r="C20" s="448">
        <f t="shared" ref="C20:D20" si="6">SUM(C19,C14)</f>
        <v>2413</v>
      </c>
      <c r="D20" s="448">
        <f t="shared" si="6"/>
        <v>5275</v>
      </c>
      <c r="E20" s="448">
        <v>0</v>
      </c>
      <c r="F20" s="448">
        <v>0</v>
      </c>
      <c r="G20" s="448">
        <v>0</v>
      </c>
      <c r="H20" s="448">
        <f t="shared" si="1"/>
        <v>2862</v>
      </c>
      <c r="I20" s="448">
        <f t="shared" si="2"/>
        <v>2413</v>
      </c>
      <c r="J20" s="448">
        <f t="shared" si="3"/>
        <v>5275</v>
      </c>
      <c r="K20" s="410" t="s">
        <v>162</v>
      </c>
    </row>
    <row r="21" spans="1:11" ht="18" customHeight="1" x14ac:dyDescent="0.25">
      <c r="A21" s="448" t="s">
        <v>12</v>
      </c>
      <c r="B21" s="448"/>
      <c r="C21" s="448"/>
      <c r="D21" s="448"/>
      <c r="E21" s="448">
        <v>0</v>
      </c>
      <c r="F21" s="448">
        <v>0</v>
      </c>
      <c r="G21" s="448">
        <v>0</v>
      </c>
      <c r="H21" s="448">
        <f t="shared" si="1"/>
        <v>0</v>
      </c>
      <c r="I21" s="448">
        <f t="shared" si="2"/>
        <v>0</v>
      </c>
      <c r="J21" s="448">
        <f t="shared" si="3"/>
        <v>0</v>
      </c>
      <c r="K21" s="352" t="s">
        <v>171</v>
      </c>
    </row>
    <row r="22" spans="1:11" ht="23.25" customHeight="1" x14ac:dyDescent="0.25">
      <c r="A22" s="448" t="s">
        <v>487</v>
      </c>
      <c r="B22" s="448">
        <v>219</v>
      </c>
      <c r="C22" s="448">
        <v>105</v>
      </c>
      <c r="D22" s="448">
        <v>324</v>
      </c>
      <c r="E22" s="448">
        <v>0</v>
      </c>
      <c r="F22" s="448">
        <v>0</v>
      </c>
      <c r="G22" s="448">
        <v>0</v>
      </c>
      <c r="H22" s="448">
        <f t="shared" si="1"/>
        <v>219</v>
      </c>
      <c r="I22" s="448">
        <f t="shared" si="2"/>
        <v>105</v>
      </c>
      <c r="J22" s="448">
        <f t="shared" si="3"/>
        <v>324</v>
      </c>
      <c r="K22" s="352" t="s">
        <v>332</v>
      </c>
    </row>
    <row r="23" spans="1:11" ht="23.25" customHeight="1" x14ac:dyDescent="0.25">
      <c r="A23" s="448" t="s">
        <v>488</v>
      </c>
      <c r="B23" s="448">
        <v>152</v>
      </c>
      <c r="C23" s="448">
        <v>31</v>
      </c>
      <c r="D23" s="448">
        <v>183</v>
      </c>
      <c r="E23" s="448">
        <v>0</v>
      </c>
      <c r="F23" s="448">
        <v>0</v>
      </c>
      <c r="G23" s="448">
        <v>0</v>
      </c>
      <c r="H23" s="448">
        <f t="shared" si="1"/>
        <v>152</v>
      </c>
      <c r="I23" s="448">
        <f t="shared" si="2"/>
        <v>31</v>
      </c>
      <c r="J23" s="448">
        <f t="shared" si="3"/>
        <v>183</v>
      </c>
      <c r="K23" s="352" t="s">
        <v>334</v>
      </c>
    </row>
    <row r="24" spans="1:11" ht="23.25" customHeight="1" x14ac:dyDescent="0.25">
      <c r="A24" s="448" t="s">
        <v>489</v>
      </c>
      <c r="B24" s="448">
        <v>196</v>
      </c>
      <c r="C24" s="448">
        <v>58</v>
      </c>
      <c r="D24" s="448">
        <v>254</v>
      </c>
      <c r="E24" s="448">
        <v>0</v>
      </c>
      <c r="F24" s="448">
        <v>0</v>
      </c>
      <c r="G24" s="448">
        <v>0</v>
      </c>
      <c r="H24" s="448">
        <f t="shared" si="1"/>
        <v>196</v>
      </c>
      <c r="I24" s="448">
        <f t="shared" si="2"/>
        <v>58</v>
      </c>
      <c r="J24" s="448">
        <f t="shared" si="3"/>
        <v>254</v>
      </c>
      <c r="K24" s="352" t="s">
        <v>338</v>
      </c>
    </row>
    <row r="25" spans="1:11" ht="24.75" customHeight="1" x14ac:dyDescent="0.25">
      <c r="A25" s="448" t="s">
        <v>343</v>
      </c>
      <c r="B25" s="448">
        <v>54</v>
      </c>
      <c r="C25" s="448">
        <v>18</v>
      </c>
      <c r="D25" s="448">
        <v>72</v>
      </c>
      <c r="E25" s="448">
        <v>0</v>
      </c>
      <c r="F25" s="448">
        <v>0</v>
      </c>
      <c r="G25" s="448">
        <v>0</v>
      </c>
      <c r="H25" s="448">
        <f t="shared" si="1"/>
        <v>54</v>
      </c>
      <c r="I25" s="448">
        <f t="shared" si="2"/>
        <v>18</v>
      </c>
      <c r="J25" s="448">
        <f t="shared" si="3"/>
        <v>72</v>
      </c>
      <c r="K25" s="423" t="s">
        <v>344</v>
      </c>
    </row>
    <row r="26" spans="1:11" ht="21.75" customHeight="1" thickBot="1" x14ac:dyDescent="0.3">
      <c r="A26" s="303" t="s">
        <v>13</v>
      </c>
      <c r="B26" s="304">
        <f>SUM(B22:B25)</f>
        <v>621</v>
      </c>
      <c r="C26" s="304">
        <f t="shared" ref="C26:D26" si="7">SUM(C22:C25)</f>
        <v>212</v>
      </c>
      <c r="D26" s="304">
        <f t="shared" si="7"/>
        <v>833</v>
      </c>
      <c r="E26" s="183">
        <v>0</v>
      </c>
      <c r="F26" s="183">
        <v>0</v>
      </c>
      <c r="G26" s="183">
        <v>0</v>
      </c>
      <c r="H26" s="302">
        <f t="shared" si="1"/>
        <v>621</v>
      </c>
      <c r="I26" s="302">
        <f t="shared" si="2"/>
        <v>212</v>
      </c>
      <c r="J26" s="302">
        <f t="shared" si="3"/>
        <v>833</v>
      </c>
      <c r="K26" s="305" t="s">
        <v>171</v>
      </c>
    </row>
    <row r="27" spans="1:11" ht="22.5" customHeight="1" thickBot="1" x14ac:dyDescent="0.3">
      <c r="A27" s="306" t="s">
        <v>83</v>
      </c>
      <c r="B27" s="415">
        <f t="shared" ref="B27:D27" si="8">SUM(B20,B26)</f>
        <v>3483</v>
      </c>
      <c r="C27" s="415">
        <f t="shared" si="8"/>
        <v>2625</v>
      </c>
      <c r="D27" s="415">
        <f t="shared" si="8"/>
        <v>6108</v>
      </c>
      <c r="E27" s="415">
        <v>0</v>
      </c>
      <c r="F27" s="415">
        <v>0</v>
      </c>
      <c r="G27" s="415">
        <v>0</v>
      </c>
      <c r="H27" s="415">
        <f t="shared" si="1"/>
        <v>3483</v>
      </c>
      <c r="I27" s="415">
        <f t="shared" si="2"/>
        <v>2625</v>
      </c>
      <c r="J27" s="415">
        <f t="shared" si="3"/>
        <v>6108</v>
      </c>
      <c r="K27" s="416" t="s">
        <v>526</v>
      </c>
    </row>
    <row r="28" spans="1:11" ht="25.8" thickTop="1" x14ac:dyDescent="0.85">
      <c r="A28" s="307"/>
      <c r="B28" s="307"/>
      <c r="C28" s="307"/>
      <c r="D28" s="307"/>
      <c r="E28" s="307"/>
      <c r="F28" s="307"/>
      <c r="G28" s="307"/>
      <c r="H28" s="307"/>
      <c r="I28" s="307"/>
      <c r="J28" s="307"/>
      <c r="K28" s="308"/>
    </row>
    <row r="29" spans="1:11" x14ac:dyDescent="0.85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1" spans="1:11" x14ac:dyDescent="0.85">
      <c r="E31" s="186" t="s">
        <v>270</v>
      </c>
    </row>
  </sheetData>
  <mergeCells count="11">
    <mergeCell ref="B8:J8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rgb="FF00B050"/>
  </sheetPr>
  <dimension ref="A1:K636"/>
  <sheetViews>
    <sheetView rightToLeft="1" view="pageBreakPreview" topLeftCell="A133" zoomScale="80" zoomScaleNormal="60" zoomScaleSheetLayoutView="80" workbookViewId="0">
      <selection activeCell="J143" sqref="J143"/>
    </sheetView>
  </sheetViews>
  <sheetFormatPr defaultRowHeight="13.2" x14ac:dyDescent="0.25"/>
  <cols>
    <col min="1" max="1" width="41.33203125" customWidth="1"/>
    <col min="2" max="2" width="9.109375" customWidth="1"/>
    <col min="3" max="3" width="9.6640625" customWidth="1"/>
    <col min="4" max="4" width="10.109375" customWidth="1"/>
    <col min="5" max="6" width="9.109375" customWidth="1"/>
    <col min="7" max="7" width="8.6640625" customWidth="1"/>
    <col min="8" max="8" width="9.6640625" customWidth="1"/>
    <col min="9" max="10" width="8.5546875" customWidth="1"/>
    <col min="11" max="11" width="53.109375" customWidth="1"/>
    <col min="218" max="218" width="29" customWidth="1"/>
    <col min="219" max="219" width="9.109375" customWidth="1"/>
    <col min="220" max="220" width="8.88671875" customWidth="1"/>
    <col min="221" max="221" width="9.109375" customWidth="1"/>
    <col min="222" max="224" width="7.44140625" customWidth="1"/>
    <col min="225" max="227" width="10.5546875" customWidth="1"/>
    <col min="474" max="474" width="29" customWidth="1"/>
    <col min="475" max="475" width="9.109375" customWidth="1"/>
    <col min="476" max="476" width="8.88671875" customWidth="1"/>
    <col min="477" max="477" width="9.109375" customWidth="1"/>
    <col min="478" max="480" width="7.44140625" customWidth="1"/>
    <col min="481" max="483" width="10.5546875" customWidth="1"/>
    <col min="730" max="730" width="29" customWidth="1"/>
    <col min="731" max="731" width="9.109375" customWidth="1"/>
    <col min="732" max="732" width="8.88671875" customWidth="1"/>
    <col min="733" max="733" width="9.109375" customWidth="1"/>
    <col min="734" max="736" width="7.44140625" customWidth="1"/>
    <col min="737" max="739" width="10.5546875" customWidth="1"/>
    <col min="986" max="986" width="29" customWidth="1"/>
    <col min="987" max="987" width="9.109375" customWidth="1"/>
    <col min="988" max="988" width="8.88671875" customWidth="1"/>
    <col min="989" max="989" width="9.109375" customWidth="1"/>
    <col min="990" max="992" width="7.44140625" customWidth="1"/>
    <col min="993" max="995" width="10.5546875" customWidth="1"/>
    <col min="1242" max="1242" width="29" customWidth="1"/>
    <col min="1243" max="1243" width="9.109375" customWidth="1"/>
    <col min="1244" max="1244" width="8.88671875" customWidth="1"/>
    <col min="1245" max="1245" width="9.109375" customWidth="1"/>
    <col min="1246" max="1248" width="7.44140625" customWidth="1"/>
    <col min="1249" max="1251" width="10.5546875" customWidth="1"/>
    <col min="1498" max="1498" width="29" customWidth="1"/>
    <col min="1499" max="1499" width="9.109375" customWidth="1"/>
    <col min="1500" max="1500" width="8.88671875" customWidth="1"/>
    <col min="1501" max="1501" width="9.109375" customWidth="1"/>
    <col min="1502" max="1504" width="7.44140625" customWidth="1"/>
    <col min="1505" max="1507" width="10.5546875" customWidth="1"/>
    <col min="1754" max="1754" width="29" customWidth="1"/>
    <col min="1755" max="1755" width="9.109375" customWidth="1"/>
    <col min="1756" max="1756" width="8.88671875" customWidth="1"/>
    <col min="1757" max="1757" width="9.109375" customWidth="1"/>
    <col min="1758" max="1760" width="7.44140625" customWidth="1"/>
    <col min="1761" max="1763" width="10.5546875" customWidth="1"/>
    <col min="2010" max="2010" width="29" customWidth="1"/>
    <col min="2011" max="2011" width="9.109375" customWidth="1"/>
    <col min="2012" max="2012" width="8.88671875" customWidth="1"/>
    <col min="2013" max="2013" width="9.109375" customWidth="1"/>
    <col min="2014" max="2016" width="7.44140625" customWidth="1"/>
    <col min="2017" max="2019" width="10.5546875" customWidth="1"/>
    <col min="2266" max="2266" width="29" customWidth="1"/>
    <col min="2267" max="2267" width="9.109375" customWidth="1"/>
    <col min="2268" max="2268" width="8.88671875" customWidth="1"/>
    <col min="2269" max="2269" width="9.109375" customWidth="1"/>
    <col min="2270" max="2272" width="7.44140625" customWidth="1"/>
    <col min="2273" max="2275" width="10.5546875" customWidth="1"/>
    <col min="2522" max="2522" width="29" customWidth="1"/>
    <col min="2523" max="2523" width="9.109375" customWidth="1"/>
    <col min="2524" max="2524" width="8.88671875" customWidth="1"/>
    <col min="2525" max="2525" width="9.109375" customWidth="1"/>
    <col min="2526" max="2528" width="7.44140625" customWidth="1"/>
    <col min="2529" max="2531" width="10.5546875" customWidth="1"/>
    <col min="2778" max="2778" width="29" customWidth="1"/>
    <col min="2779" max="2779" width="9.109375" customWidth="1"/>
    <col min="2780" max="2780" width="8.88671875" customWidth="1"/>
    <col min="2781" max="2781" width="9.109375" customWidth="1"/>
    <col min="2782" max="2784" width="7.44140625" customWidth="1"/>
    <col min="2785" max="2787" width="10.5546875" customWidth="1"/>
    <col min="3034" max="3034" width="29" customWidth="1"/>
    <col min="3035" max="3035" width="9.109375" customWidth="1"/>
    <col min="3036" max="3036" width="8.88671875" customWidth="1"/>
    <col min="3037" max="3037" width="9.109375" customWidth="1"/>
    <col min="3038" max="3040" width="7.44140625" customWidth="1"/>
    <col min="3041" max="3043" width="10.5546875" customWidth="1"/>
    <col min="3290" max="3290" width="29" customWidth="1"/>
    <col min="3291" max="3291" width="9.109375" customWidth="1"/>
    <col min="3292" max="3292" width="8.88671875" customWidth="1"/>
    <col min="3293" max="3293" width="9.109375" customWidth="1"/>
    <col min="3294" max="3296" width="7.44140625" customWidth="1"/>
    <col min="3297" max="3299" width="10.5546875" customWidth="1"/>
    <col min="3546" max="3546" width="29" customWidth="1"/>
    <col min="3547" max="3547" width="9.109375" customWidth="1"/>
    <col min="3548" max="3548" width="8.88671875" customWidth="1"/>
    <col min="3549" max="3549" width="9.109375" customWidth="1"/>
    <col min="3550" max="3552" width="7.44140625" customWidth="1"/>
    <col min="3553" max="3555" width="10.5546875" customWidth="1"/>
    <col min="3802" max="3802" width="29" customWidth="1"/>
    <col min="3803" max="3803" width="9.109375" customWidth="1"/>
    <col min="3804" max="3804" width="8.88671875" customWidth="1"/>
    <col min="3805" max="3805" width="9.109375" customWidth="1"/>
    <col min="3806" max="3808" width="7.44140625" customWidth="1"/>
    <col min="3809" max="3811" width="10.5546875" customWidth="1"/>
    <col min="4058" max="4058" width="29" customWidth="1"/>
    <col min="4059" max="4059" width="9.109375" customWidth="1"/>
    <col min="4060" max="4060" width="8.88671875" customWidth="1"/>
    <col min="4061" max="4061" width="9.109375" customWidth="1"/>
    <col min="4062" max="4064" width="7.44140625" customWidth="1"/>
    <col min="4065" max="4067" width="10.5546875" customWidth="1"/>
    <col min="4314" max="4314" width="29" customWidth="1"/>
    <col min="4315" max="4315" width="9.109375" customWidth="1"/>
    <col min="4316" max="4316" width="8.88671875" customWidth="1"/>
    <col min="4317" max="4317" width="9.109375" customWidth="1"/>
    <col min="4318" max="4320" width="7.44140625" customWidth="1"/>
    <col min="4321" max="4323" width="10.5546875" customWidth="1"/>
    <col min="4570" max="4570" width="29" customWidth="1"/>
    <col min="4571" max="4571" width="9.109375" customWidth="1"/>
    <col min="4572" max="4572" width="8.88671875" customWidth="1"/>
    <col min="4573" max="4573" width="9.109375" customWidth="1"/>
    <col min="4574" max="4576" width="7.44140625" customWidth="1"/>
    <col min="4577" max="4579" width="10.5546875" customWidth="1"/>
    <col min="4826" max="4826" width="29" customWidth="1"/>
    <col min="4827" max="4827" width="9.109375" customWidth="1"/>
    <col min="4828" max="4828" width="8.88671875" customWidth="1"/>
    <col min="4829" max="4829" width="9.109375" customWidth="1"/>
    <col min="4830" max="4832" width="7.44140625" customWidth="1"/>
    <col min="4833" max="4835" width="10.5546875" customWidth="1"/>
    <col min="5082" max="5082" width="29" customWidth="1"/>
    <col min="5083" max="5083" width="9.109375" customWidth="1"/>
    <col min="5084" max="5084" width="8.88671875" customWidth="1"/>
    <col min="5085" max="5085" width="9.109375" customWidth="1"/>
    <col min="5086" max="5088" width="7.44140625" customWidth="1"/>
    <col min="5089" max="5091" width="10.5546875" customWidth="1"/>
    <col min="5338" max="5338" width="29" customWidth="1"/>
    <col min="5339" max="5339" width="9.109375" customWidth="1"/>
    <col min="5340" max="5340" width="8.88671875" customWidth="1"/>
    <col min="5341" max="5341" width="9.109375" customWidth="1"/>
    <col min="5342" max="5344" width="7.44140625" customWidth="1"/>
    <col min="5345" max="5347" width="10.5546875" customWidth="1"/>
    <col min="5594" max="5594" width="29" customWidth="1"/>
    <col min="5595" max="5595" width="9.109375" customWidth="1"/>
    <col min="5596" max="5596" width="8.88671875" customWidth="1"/>
    <col min="5597" max="5597" width="9.109375" customWidth="1"/>
    <col min="5598" max="5600" width="7.44140625" customWidth="1"/>
    <col min="5601" max="5603" width="10.5546875" customWidth="1"/>
    <col min="5850" max="5850" width="29" customWidth="1"/>
    <col min="5851" max="5851" width="9.109375" customWidth="1"/>
    <col min="5852" max="5852" width="8.88671875" customWidth="1"/>
    <col min="5853" max="5853" width="9.109375" customWidth="1"/>
    <col min="5854" max="5856" width="7.44140625" customWidth="1"/>
    <col min="5857" max="5859" width="10.5546875" customWidth="1"/>
    <col min="6106" max="6106" width="29" customWidth="1"/>
    <col min="6107" max="6107" width="9.109375" customWidth="1"/>
    <col min="6108" max="6108" width="8.88671875" customWidth="1"/>
    <col min="6109" max="6109" width="9.109375" customWidth="1"/>
    <col min="6110" max="6112" width="7.44140625" customWidth="1"/>
    <col min="6113" max="6115" width="10.5546875" customWidth="1"/>
    <col min="6362" max="6362" width="29" customWidth="1"/>
    <col min="6363" max="6363" width="9.109375" customWidth="1"/>
    <col min="6364" max="6364" width="8.88671875" customWidth="1"/>
    <col min="6365" max="6365" width="9.109375" customWidth="1"/>
    <col min="6366" max="6368" width="7.44140625" customWidth="1"/>
    <col min="6369" max="6371" width="10.5546875" customWidth="1"/>
    <col min="6618" max="6618" width="29" customWidth="1"/>
    <col min="6619" max="6619" width="9.109375" customWidth="1"/>
    <col min="6620" max="6620" width="8.88671875" customWidth="1"/>
    <col min="6621" max="6621" width="9.109375" customWidth="1"/>
    <col min="6622" max="6624" width="7.44140625" customWidth="1"/>
    <col min="6625" max="6627" width="10.5546875" customWidth="1"/>
    <col min="6874" max="6874" width="29" customWidth="1"/>
    <col min="6875" max="6875" width="9.109375" customWidth="1"/>
    <col min="6876" max="6876" width="8.88671875" customWidth="1"/>
    <col min="6877" max="6877" width="9.109375" customWidth="1"/>
    <col min="6878" max="6880" width="7.44140625" customWidth="1"/>
    <col min="6881" max="6883" width="10.5546875" customWidth="1"/>
    <col min="7130" max="7130" width="29" customWidth="1"/>
    <col min="7131" max="7131" width="9.109375" customWidth="1"/>
    <col min="7132" max="7132" width="8.88671875" customWidth="1"/>
    <col min="7133" max="7133" width="9.109375" customWidth="1"/>
    <col min="7134" max="7136" width="7.44140625" customWidth="1"/>
    <col min="7137" max="7139" width="10.5546875" customWidth="1"/>
    <col min="7386" max="7386" width="29" customWidth="1"/>
    <col min="7387" max="7387" width="9.109375" customWidth="1"/>
    <col min="7388" max="7388" width="8.88671875" customWidth="1"/>
    <col min="7389" max="7389" width="9.109375" customWidth="1"/>
    <col min="7390" max="7392" width="7.44140625" customWidth="1"/>
    <col min="7393" max="7395" width="10.5546875" customWidth="1"/>
    <col min="7642" max="7642" width="29" customWidth="1"/>
    <col min="7643" max="7643" width="9.109375" customWidth="1"/>
    <col min="7644" max="7644" width="8.88671875" customWidth="1"/>
    <col min="7645" max="7645" width="9.109375" customWidth="1"/>
    <col min="7646" max="7648" width="7.44140625" customWidth="1"/>
    <col min="7649" max="7651" width="10.5546875" customWidth="1"/>
    <col min="7898" max="7898" width="29" customWidth="1"/>
    <col min="7899" max="7899" width="9.109375" customWidth="1"/>
    <col min="7900" max="7900" width="8.88671875" customWidth="1"/>
    <col min="7901" max="7901" width="9.109375" customWidth="1"/>
    <col min="7902" max="7904" width="7.44140625" customWidth="1"/>
    <col min="7905" max="7907" width="10.5546875" customWidth="1"/>
    <col min="8154" max="8154" width="29" customWidth="1"/>
    <col min="8155" max="8155" width="9.109375" customWidth="1"/>
    <col min="8156" max="8156" width="8.88671875" customWidth="1"/>
    <col min="8157" max="8157" width="9.109375" customWidth="1"/>
    <col min="8158" max="8160" width="7.44140625" customWidth="1"/>
    <col min="8161" max="8163" width="10.5546875" customWidth="1"/>
    <col min="8410" max="8410" width="29" customWidth="1"/>
    <col min="8411" max="8411" width="9.109375" customWidth="1"/>
    <col min="8412" max="8412" width="8.88671875" customWidth="1"/>
    <col min="8413" max="8413" width="9.109375" customWidth="1"/>
    <col min="8414" max="8416" width="7.44140625" customWidth="1"/>
    <col min="8417" max="8419" width="10.5546875" customWidth="1"/>
    <col min="8666" max="8666" width="29" customWidth="1"/>
    <col min="8667" max="8667" width="9.109375" customWidth="1"/>
    <col min="8668" max="8668" width="8.88671875" customWidth="1"/>
    <col min="8669" max="8669" width="9.109375" customWidth="1"/>
    <col min="8670" max="8672" width="7.44140625" customWidth="1"/>
    <col min="8673" max="8675" width="10.5546875" customWidth="1"/>
    <col min="8922" max="8922" width="29" customWidth="1"/>
    <col min="8923" max="8923" width="9.109375" customWidth="1"/>
    <col min="8924" max="8924" width="8.88671875" customWidth="1"/>
    <col min="8925" max="8925" width="9.109375" customWidth="1"/>
    <col min="8926" max="8928" width="7.44140625" customWidth="1"/>
    <col min="8929" max="8931" width="10.5546875" customWidth="1"/>
    <col min="9178" max="9178" width="29" customWidth="1"/>
    <col min="9179" max="9179" width="9.109375" customWidth="1"/>
    <col min="9180" max="9180" width="8.88671875" customWidth="1"/>
    <col min="9181" max="9181" width="9.109375" customWidth="1"/>
    <col min="9182" max="9184" width="7.44140625" customWidth="1"/>
    <col min="9185" max="9187" width="10.5546875" customWidth="1"/>
    <col min="9434" max="9434" width="29" customWidth="1"/>
    <col min="9435" max="9435" width="9.109375" customWidth="1"/>
    <col min="9436" max="9436" width="8.88671875" customWidth="1"/>
    <col min="9437" max="9437" width="9.109375" customWidth="1"/>
    <col min="9438" max="9440" width="7.44140625" customWidth="1"/>
    <col min="9441" max="9443" width="10.5546875" customWidth="1"/>
    <col min="9690" max="9690" width="29" customWidth="1"/>
    <col min="9691" max="9691" width="9.109375" customWidth="1"/>
    <col min="9692" max="9692" width="8.88671875" customWidth="1"/>
    <col min="9693" max="9693" width="9.109375" customWidth="1"/>
    <col min="9694" max="9696" width="7.44140625" customWidth="1"/>
    <col min="9697" max="9699" width="10.5546875" customWidth="1"/>
    <col min="9946" max="9946" width="29" customWidth="1"/>
    <col min="9947" max="9947" width="9.109375" customWidth="1"/>
    <col min="9948" max="9948" width="8.88671875" customWidth="1"/>
    <col min="9949" max="9949" width="9.109375" customWidth="1"/>
    <col min="9950" max="9952" width="7.44140625" customWidth="1"/>
    <col min="9953" max="9955" width="10.5546875" customWidth="1"/>
    <col min="10202" max="10202" width="29" customWidth="1"/>
    <col min="10203" max="10203" width="9.109375" customWidth="1"/>
    <col min="10204" max="10204" width="8.88671875" customWidth="1"/>
    <col min="10205" max="10205" width="9.109375" customWidth="1"/>
    <col min="10206" max="10208" width="7.44140625" customWidth="1"/>
    <col min="10209" max="10211" width="10.5546875" customWidth="1"/>
    <col min="10458" max="10458" width="29" customWidth="1"/>
    <col min="10459" max="10459" width="9.109375" customWidth="1"/>
    <col min="10460" max="10460" width="8.88671875" customWidth="1"/>
    <col min="10461" max="10461" width="9.109375" customWidth="1"/>
    <col min="10462" max="10464" width="7.44140625" customWidth="1"/>
    <col min="10465" max="10467" width="10.5546875" customWidth="1"/>
    <col min="10714" max="10714" width="29" customWidth="1"/>
    <col min="10715" max="10715" width="9.109375" customWidth="1"/>
    <col min="10716" max="10716" width="8.88671875" customWidth="1"/>
    <col min="10717" max="10717" width="9.109375" customWidth="1"/>
    <col min="10718" max="10720" width="7.44140625" customWidth="1"/>
    <col min="10721" max="10723" width="10.5546875" customWidth="1"/>
    <col min="10970" max="10970" width="29" customWidth="1"/>
    <col min="10971" max="10971" width="9.109375" customWidth="1"/>
    <col min="10972" max="10972" width="8.88671875" customWidth="1"/>
    <col min="10973" max="10973" width="9.109375" customWidth="1"/>
    <col min="10974" max="10976" width="7.44140625" customWidth="1"/>
    <col min="10977" max="10979" width="10.5546875" customWidth="1"/>
    <col min="11226" max="11226" width="29" customWidth="1"/>
    <col min="11227" max="11227" width="9.109375" customWidth="1"/>
    <col min="11228" max="11228" width="8.88671875" customWidth="1"/>
    <col min="11229" max="11229" width="9.109375" customWidth="1"/>
    <col min="11230" max="11232" width="7.44140625" customWidth="1"/>
    <col min="11233" max="11235" width="10.5546875" customWidth="1"/>
    <col min="11482" max="11482" width="29" customWidth="1"/>
    <col min="11483" max="11483" width="9.109375" customWidth="1"/>
    <col min="11484" max="11484" width="8.88671875" customWidth="1"/>
    <col min="11485" max="11485" width="9.109375" customWidth="1"/>
    <col min="11486" max="11488" width="7.44140625" customWidth="1"/>
    <col min="11489" max="11491" width="10.5546875" customWidth="1"/>
    <col min="11738" max="11738" width="29" customWidth="1"/>
    <col min="11739" max="11739" width="9.109375" customWidth="1"/>
    <col min="11740" max="11740" width="8.88671875" customWidth="1"/>
    <col min="11741" max="11741" width="9.109375" customWidth="1"/>
    <col min="11742" max="11744" width="7.44140625" customWidth="1"/>
    <col min="11745" max="11747" width="10.5546875" customWidth="1"/>
    <col min="11994" max="11994" width="29" customWidth="1"/>
    <col min="11995" max="11995" width="9.109375" customWidth="1"/>
    <col min="11996" max="11996" width="8.88671875" customWidth="1"/>
    <col min="11997" max="11997" width="9.109375" customWidth="1"/>
    <col min="11998" max="12000" width="7.44140625" customWidth="1"/>
    <col min="12001" max="12003" width="10.5546875" customWidth="1"/>
    <col min="12250" max="12250" width="29" customWidth="1"/>
    <col min="12251" max="12251" width="9.109375" customWidth="1"/>
    <col min="12252" max="12252" width="8.88671875" customWidth="1"/>
    <col min="12253" max="12253" width="9.109375" customWidth="1"/>
    <col min="12254" max="12256" width="7.44140625" customWidth="1"/>
    <col min="12257" max="12259" width="10.5546875" customWidth="1"/>
    <col min="12506" max="12506" width="29" customWidth="1"/>
    <col min="12507" max="12507" width="9.109375" customWidth="1"/>
    <col min="12508" max="12508" width="8.88671875" customWidth="1"/>
    <col min="12509" max="12509" width="9.109375" customWidth="1"/>
    <col min="12510" max="12512" width="7.44140625" customWidth="1"/>
    <col min="12513" max="12515" width="10.5546875" customWidth="1"/>
    <col min="12762" max="12762" width="29" customWidth="1"/>
    <col min="12763" max="12763" width="9.109375" customWidth="1"/>
    <col min="12764" max="12764" width="8.88671875" customWidth="1"/>
    <col min="12765" max="12765" width="9.109375" customWidth="1"/>
    <col min="12766" max="12768" width="7.44140625" customWidth="1"/>
    <col min="12769" max="12771" width="10.5546875" customWidth="1"/>
    <col min="13018" max="13018" width="29" customWidth="1"/>
    <col min="13019" max="13019" width="9.109375" customWidth="1"/>
    <col min="13020" max="13020" width="8.88671875" customWidth="1"/>
    <col min="13021" max="13021" width="9.109375" customWidth="1"/>
    <col min="13022" max="13024" width="7.44140625" customWidth="1"/>
    <col min="13025" max="13027" width="10.5546875" customWidth="1"/>
    <col min="13274" max="13274" width="29" customWidth="1"/>
    <col min="13275" max="13275" width="9.109375" customWidth="1"/>
    <col min="13276" max="13276" width="8.88671875" customWidth="1"/>
    <col min="13277" max="13277" width="9.109375" customWidth="1"/>
    <col min="13278" max="13280" width="7.44140625" customWidth="1"/>
    <col min="13281" max="13283" width="10.5546875" customWidth="1"/>
    <col min="13530" max="13530" width="29" customWidth="1"/>
    <col min="13531" max="13531" width="9.109375" customWidth="1"/>
    <col min="13532" max="13532" width="8.88671875" customWidth="1"/>
    <col min="13533" max="13533" width="9.109375" customWidth="1"/>
    <col min="13534" max="13536" width="7.44140625" customWidth="1"/>
    <col min="13537" max="13539" width="10.5546875" customWidth="1"/>
    <col min="13786" max="13786" width="29" customWidth="1"/>
    <col min="13787" max="13787" width="9.109375" customWidth="1"/>
    <col min="13788" max="13788" width="8.88671875" customWidth="1"/>
    <col min="13789" max="13789" width="9.109375" customWidth="1"/>
    <col min="13790" max="13792" width="7.44140625" customWidth="1"/>
    <col min="13793" max="13795" width="10.5546875" customWidth="1"/>
    <col min="14042" max="14042" width="29" customWidth="1"/>
    <col min="14043" max="14043" width="9.109375" customWidth="1"/>
    <col min="14044" max="14044" width="8.88671875" customWidth="1"/>
    <col min="14045" max="14045" width="9.109375" customWidth="1"/>
    <col min="14046" max="14048" width="7.44140625" customWidth="1"/>
    <col min="14049" max="14051" width="10.5546875" customWidth="1"/>
    <col min="14298" max="14298" width="29" customWidth="1"/>
    <col min="14299" max="14299" width="9.109375" customWidth="1"/>
    <col min="14300" max="14300" width="8.88671875" customWidth="1"/>
    <col min="14301" max="14301" width="9.109375" customWidth="1"/>
    <col min="14302" max="14304" width="7.44140625" customWidth="1"/>
    <col min="14305" max="14307" width="10.5546875" customWidth="1"/>
    <col min="14554" max="14554" width="29" customWidth="1"/>
    <col min="14555" max="14555" width="9.109375" customWidth="1"/>
    <col min="14556" max="14556" width="8.88671875" customWidth="1"/>
    <col min="14557" max="14557" width="9.109375" customWidth="1"/>
    <col min="14558" max="14560" width="7.44140625" customWidth="1"/>
    <col min="14561" max="14563" width="10.5546875" customWidth="1"/>
    <col min="14810" max="14810" width="29" customWidth="1"/>
    <col min="14811" max="14811" width="9.109375" customWidth="1"/>
    <col min="14812" max="14812" width="8.88671875" customWidth="1"/>
    <col min="14813" max="14813" width="9.109375" customWidth="1"/>
    <col min="14814" max="14816" width="7.44140625" customWidth="1"/>
    <col min="14817" max="14819" width="10.5546875" customWidth="1"/>
    <col min="15066" max="15066" width="29" customWidth="1"/>
    <col min="15067" max="15067" width="9.109375" customWidth="1"/>
    <col min="15068" max="15068" width="8.88671875" customWidth="1"/>
    <col min="15069" max="15069" width="9.109375" customWidth="1"/>
    <col min="15070" max="15072" width="7.44140625" customWidth="1"/>
    <col min="15073" max="15075" width="10.5546875" customWidth="1"/>
    <col min="15322" max="15322" width="29" customWidth="1"/>
    <col min="15323" max="15323" width="9.109375" customWidth="1"/>
    <col min="15324" max="15324" width="8.88671875" customWidth="1"/>
    <col min="15325" max="15325" width="9.109375" customWidth="1"/>
    <col min="15326" max="15328" width="7.44140625" customWidth="1"/>
    <col min="15329" max="15331" width="10.5546875" customWidth="1"/>
    <col min="15578" max="15578" width="29" customWidth="1"/>
    <col min="15579" max="15579" width="9.109375" customWidth="1"/>
    <col min="15580" max="15580" width="8.88671875" customWidth="1"/>
    <col min="15581" max="15581" width="9.109375" customWidth="1"/>
    <col min="15582" max="15584" width="7.44140625" customWidth="1"/>
    <col min="15585" max="15587" width="10.5546875" customWidth="1"/>
    <col min="15834" max="15834" width="29" customWidth="1"/>
    <col min="15835" max="15835" width="9.109375" customWidth="1"/>
    <col min="15836" max="15836" width="8.88671875" customWidth="1"/>
    <col min="15837" max="15837" width="9.109375" customWidth="1"/>
    <col min="15838" max="15840" width="7.44140625" customWidth="1"/>
    <col min="15841" max="15843" width="10.5546875" customWidth="1"/>
    <col min="16090" max="16090" width="29" customWidth="1"/>
    <col min="16091" max="16091" width="9.109375" customWidth="1"/>
    <col min="16092" max="16092" width="8.88671875" customWidth="1"/>
    <col min="16093" max="16093" width="9.109375" customWidth="1"/>
    <col min="16094" max="16096" width="7.44140625" customWidth="1"/>
    <col min="16097" max="16099" width="10.5546875" customWidth="1"/>
  </cols>
  <sheetData>
    <row r="1" spans="1:11" s="2" customFormat="1" ht="21.75" customHeight="1" x14ac:dyDescent="0.65">
      <c r="A1" s="702" t="s">
        <v>834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s="2" customFormat="1" ht="39.75" customHeight="1" x14ac:dyDescent="0.65">
      <c r="A2" s="777" t="s">
        <v>835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</row>
    <row r="3" spans="1:11" s="2" customFormat="1" ht="20.25" customHeight="1" thickBot="1" x14ac:dyDescent="0.7">
      <c r="A3" s="14" t="s">
        <v>692</v>
      </c>
      <c r="B3" s="138"/>
      <c r="C3" s="138"/>
      <c r="D3" s="138"/>
      <c r="E3" s="138"/>
      <c r="F3" s="138"/>
      <c r="G3" s="138"/>
      <c r="H3" s="138"/>
      <c r="I3" s="138"/>
      <c r="J3" s="138"/>
      <c r="K3" s="48" t="s">
        <v>693</v>
      </c>
    </row>
    <row r="4" spans="1:11" s="1" customFormat="1" ht="15.75" customHeight="1" thickTop="1" x14ac:dyDescent="0.25">
      <c r="A4" s="736" t="s">
        <v>14</v>
      </c>
      <c r="B4" s="736" t="s">
        <v>6</v>
      </c>
      <c r="C4" s="736"/>
      <c r="D4" s="736"/>
      <c r="E4" s="736" t="s">
        <v>7</v>
      </c>
      <c r="F4" s="736"/>
      <c r="G4" s="736"/>
      <c r="H4" s="736" t="s">
        <v>236</v>
      </c>
      <c r="I4" s="736"/>
      <c r="J4" s="736"/>
      <c r="K4" s="739" t="s">
        <v>164</v>
      </c>
    </row>
    <row r="5" spans="1:11" s="1" customFormat="1" ht="15" customHeight="1" x14ac:dyDescent="0.25">
      <c r="A5" s="737"/>
      <c r="B5" s="737" t="s">
        <v>448</v>
      </c>
      <c r="C5" s="737"/>
      <c r="D5" s="737"/>
      <c r="E5" s="737" t="s">
        <v>128</v>
      </c>
      <c r="F5" s="737"/>
      <c r="G5" s="737"/>
      <c r="H5" s="737" t="s">
        <v>129</v>
      </c>
      <c r="I5" s="737"/>
      <c r="J5" s="737"/>
      <c r="K5" s="740"/>
    </row>
    <row r="6" spans="1:11" s="1" customFormat="1" ht="18" customHeight="1" x14ac:dyDescent="0.25">
      <c r="A6" s="737"/>
      <c r="B6" s="351" t="s">
        <v>237</v>
      </c>
      <c r="C6" s="351" t="s">
        <v>270</v>
      </c>
      <c r="D6" s="351" t="s">
        <v>243</v>
      </c>
      <c r="E6" s="351" t="s">
        <v>237</v>
      </c>
      <c r="F6" s="351" t="s">
        <v>270</v>
      </c>
      <c r="G6" s="351" t="s">
        <v>243</v>
      </c>
      <c r="H6" s="351" t="s">
        <v>237</v>
      </c>
      <c r="I6" s="351" t="s">
        <v>270</v>
      </c>
      <c r="J6" s="351" t="s">
        <v>243</v>
      </c>
      <c r="K6" s="740"/>
    </row>
    <row r="7" spans="1:11" s="1" customFormat="1" ht="15.75" customHeight="1" thickBot="1" x14ac:dyDescent="0.3">
      <c r="A7" s="738"/>
      <c r="B7" s="362" t="s">
        <v>240</v>
      </c>
      <c r="C7" s="362" t="s">
        <v>241</v>
      </c>
      <c r="D7" s="362" t="s">
        <v>242</v>
      </c>
      <c r="E7" s="362" t="s">
        <v>240</v>
      </c>
      <c r="F7" s="362" t="s">
        <v>241</v>
      </c>
      <c r="G7" s="362" t="s">
        <v>242</v>
      </c>
      <c r="H7" s="362" t="s">
        <v>240</v>
      </c>
      <c r="I7" s="362" t="s">
        <v>241</v>
      </c>
      <c r="J7" s="362" t="s">
        <v>242</v>
      </c>
      <c r="K7" s="741"/>
    </row>
    <row r="8" spans="1:11" ht="21.75" customHeight="1" x14ac:dyDescent="0.3">
      <c r="A8" s="29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178" t="s">
        <v>165</v>
      </c>
    </row>
    <row r="9" spans="1:11" ht="21.75" customHeight="1" x14ac:dyDescent="0.25">
      <c r="A9" s="448" t="s">
        <v>350</v>
      </c>
      <c r="B9" s="448">
        <v>446</v>
      </c>
      <c r="C9" s="448">
        <v>252</v>
      </c>
      <c r="D9" s="448">
        <f>SUM(B9:C9)</f>
        <v>698</v>
      </c>
      <c r="E9" s="448">
        <v>0</v>
      </c>
      <c r="F9" s="448">
        <v>0</v>
      </c>
      <c r="G9" s="448">
        <v>0</v>
      </c>
      <c r="H9" s="448">
        <f>SUM(E9,B9)</f>
        <v>446</v>
      </c>
      <c r="I9" s="448">
        <f t="shared" ref="I9:J9" si="0">SUM(F9,C9)</f>
        <v>252</v>
      </c>
      <c r="J9" s="448">
        <f t="shared" si="0"/>
        <v>698</v>
      </c>
      <c r="K9" s="352" t="s">
        <v>351</v>
      </c>
    </row>
    <row r="10" spans="1:11" ht="21.75" customHeight="1" x14ac:dyDescent="0.25">
      <c r="A10" s="448" t="s">
        <v>352</v>
      </c>
      <c r="B10" s="448">
        <v>496</v>
      </c>
      <c r="C10" s="448">
        <v>277</v>
      </c>
      <c r="D10" s="448">
        <f t="shared" ref="D10:D18" si="1">SUM(B10:C10)</f>
        <v>773</v>
      </c>
      <c r="E10" s="448">
        <v>0</v>
      </c>
      <c r="F10" s="448">
        <v>0</v>
      </c>
      <c r="G10" s="448">
        <v>0</v>
      </c>
      <c r="H10" s="448">
        <f t="shared" ref="H10:H21" si="2">SUM(E10,B10)</f>
        <v>496</v>
      </c>
      <c r="I10" s="448">
        <f t="shared" ref="I10:I24" si="3">SUM(F10,C10)</f>
        <v>277</v>
      </c>
      <c r="J10" s="448">
        <f t="shared" ref="J10:J24" si="4">SUM(G10,D10)</f>
        <v>773</v>
      </c>
      <c r="K10" s="352" t="s">
        <v>353</v>
      </c>
    </row>
    <row r="11" spans="1:11" ht="21.75" customHeight="1" x14ac:dyDescent="0.25">
      <c r="A11" s="448" t="s">
        <v>354</v>
      </c>
      <c r="B11" s="448">
        <v>824</v>
      </c>
      <c r="C11" s="448">
        <v>520</v>
      </c>
      <c r="D11" s="448">
        <f t="shared" si="1"/>
        <v>1344</v>
      </c>
      <c r="E11" s="448">
        <v>2</v>
      </c>
      <c r="F11" s="448">
        <v>1</v>
      </c>
      <c r="G11" s="448">
        <v>3</v>
      </c>
      <c r="H11" s="448">
        <f t="shared" si="2"/>
        <v>826</v>
      </c>
      <c r="I11" s="448">
        <f t="shared" si="3"/>
        <v>521</v>
      </c>
      <c r="J11" s="448">
        <f t="shared" si="4"/>
        <v>1347</v>
      </c>
      <c r="K11" s="352" t="s">
        <v>355</v>
      </c>
    </row>
    <row r="12" spans="1:11" ht="21.75" customHeight="1" x14ac:dyDescent="0.25">
      <c r="A12" s="448" t="s">
        <v>356</v>
      </c>
      <c r="B12" s="448">
        <v>678</v>
      </c>
      <c r="C12" s="448">
        <v>589</v>
      </c>
      <c r="D12" s="448">
        <f t="shared" si="1"/>
        <v>1267</v>
      </c>
      <c r="E12" s="448">
        <v>1</v>
      </c>
      <c r="F12" s="448">
        <v>0</v>
      </c>
      <c r="G12" s="448">
        <v>1</v>
      </c>
      <c r="H12" s="448">
        <f t="shared" si="2"/>
        <v>679</v>
      </c>
      <c r="I12" s="448">
        <f t="shared" si="3"/>
        <v>589</v>
      </c>
      <c r="J12" s="448">
        <f t="shared" si="4"/>
        <v>1268</v>
      </c>
      <c r="K12" s="352" t="s">
        <v>357</v>
      </c>
    </row>
    <row r="13" spans="1:11" ht="21.75" customHeight="1" x14ac:dyDescent="0.25">
      <c r="A13" s="448" t="s">
        <v>358</v>
      </c>
      <c r="B13" s="448">
        <v>404</v>
      </c>
      <c r="C13" s="448">
        <v>208</v>
      </c>
      <c r="D13" s="448">
        <f t="shared" si="1"/>
        <v>612</v>
      </c>
      <c r="E13" s="448">
        <v>0</v>
      </c>
      <c r="F13" s="448">
        <v>0</v>
      </c>
      <c r="G13" s="448">
        <v>0</v>
      </c>
      <c r="H13" s="448">
        <f t="shared" si="2"/>
        <v>404</v>
      </c>
      <c r="I13" s="448">
        <f t="shared" si="3"/>
        <v>208</v>
      </c>
      <c r="J13" s="448">
        <f t="shared" si="4"/>
        <v>612</v>
      </c>
      <c r="K13" s="423" t="s">
        <v>359</v>
      </c>
    </row>
    <row r="14" spans="1:11" ht="21.75" customHeight="1" x14ac:dyDescent="0.25">
      <c r="A14" s="448" t="s">
        <v>360</v>
      </c>
      <c r="B14" s="448">
        <v>336</v>
      </c>
      <c r="C14" s="448">
        <v>78</v>
      </c>
      <c r="D14" s="448">
        <f t="shared" si="1"/>
        <v>414</v>
      </c>
      <c r="E14" s="448">
        <v>0</v>
      </c>
      <c r="F14" s="448">
        <v>0</v>
      </c>
      <c r="G14" s="448">
        <v>0</v>
      </c>
      <c r="H14" s="448">
        <f t="shared" si="2"/>
        <v>336</v>
      </c>
      <c r="I14" s="448">
        <f t="shared" si="3"/>
        <v>78</v>
      </c>
      <c r="J14" s="448">
        <f t="shared" si="4"/>
        <v>414</v>
      </c>
      <c r="K14" s="410" t="s">
        <v>361</v>
      </c>
    </row>
    <row r="15" spans="1:11" ht="21.75" customHeight="1" x14ac:dyDescent="0.25">
      <c r="A15" s="448" t="s">
        <v>362</v>
      </c>
      <c r="B15" s="448">
        <v>527</v>
      </c>
      <c r="C15" s="448">
        <v>405</v>
      </c>
      <c r="D15" s="448">
        <f t="shared" si="1"/>
        <v>932</v>
      </c>
      <c r="E15" s="448">
        <v>0</v>
      </c>
      <c r="F15" s="448">
        <v>0</v>
      </c>
      <c r="G15" s="448">
        <v>0</v>
      </c>
      <c r="H15" s="448">
        <f t="shared" si="2"/>
        <v>527</v>
      </c>
      <c r="I15" s="448">
        <f t="shared" si="3"/>
        <v>405</v>
      </c>
      <c r="J15" s="448">
        <f t="shared" si="4"/>
        <v>932</v>
      </c>
      <c r="K15" s="476" t="s">
        <v>363</v>
      </c>
    </row>
    <row r="16" spans="1:11" ht="21.75" customHeight="1" x14ac:dyDescent="0.25">
      <c r="A16" s="448" t="s">
        <v>491</v>
      </c>
      <c r="B16" s="448">
        <v>115</v>
      </c>
      <c r="C16" s="448">
        <v>23</v>
      </c>
      <c r="D16" s="448">
        <f t="shared" si="1"/>
        <v>138</v>
      </c>
      <c r="E16" s="448">
        <v>0</v>
      </c>
      <c r="F16" s="448">
        <v>0</v>
      </c>
      <c r="G16" s="448">
        <v>0</v>
      </c>
      <c r="H16" s="448">
        <f t="shared" si="2"/>
        <v>115</v>
      </c>
      <c r="I16" s="448">
        <f t="shared" si="3"/>
        <v>23</v>
      </c>
      <c r="J16" s="448">
        <f t="shared" si="4"/>
        <v>138</v>
      </c>
      <c r="K16" s="352" t="s">
        <v>516</v>
      </c>
    </row>
    <row r="17" spans="1:11" s="10" customFormat="1" ht="21.75" customHeight="1" x14ac:dyDescent="0.25">
      <c r="A17" s="448" t="s">
        <v>364</v>
      </c>
      <c r="B17" s="448">
        <v>329</v>
      </c>
      <c r="C17" s="448">
        <v>343</v>
      </c>
      <c r="D17" s="448">
        <f t="shared" si="1"/>
        <v>672</v>
      </c>
      <c r="E17" s="448">
        <v>0</v>
      </c>
      <c r="F17" s="448">
        <v>0</v>
      </c>
      <c r="G17" s="448">
        <v>0</v>
      </c>
      <c r="H17" s="448">
        <f t="shared" si="2"/>
        <v>329</v>
      </c>
      <c r="I17" s="448">
        <f t="shared" si="3"/>
        <v>343</v>
      </c>
      <c r="J17" s="448">
        <f t="shared" si="4"/>
        <v>672</v>
      </c>
      <c r="K17" s="352" t="s">
        <v>365</v>
      </c>
    </row>
    <row r="18" spans="1:11" ht="21.75" customHeight="1" x14ac:dyDescent="0.25">
      <c r="A18" s="448" t="s">
        <v>366</v>
      </c>
      <c r="B18" s="448">
        <v>48</v>
      </c>
      <c r="C18" s="448">
        <v>110</v>
      </c>
      <c r="D18" s="448">
        <f t="shared" si="1"/>
        <v>158</v>
      </c>
      <c r="E18" s="448">
        <v>0</v>
      </c>
      <c r="F18" s="448">
        <v>0</v>
      </c>
      <c r="G18" s="448">
        <v>0</v>
      </c>
      <c r="H18" s="448">
        <f t="shared" si="2"/>
        <v>48</v>
      </c>
      <c r="I18" s="448">
        <f t="shared" si="3"/>
        <v>110</v>
      </c>
      <c r="J18" s="448">
        <f t="shared" si="4"/>
        <v>158</v>
      </c>
      <c r="K18" s="352" t="s">
        <v>367</v>
      </c>
    </row>
    <row r="19" spans="1:11" ht="21.75" customHeight="1" x14ac:dyDescent="0.25">
      <c r="A19" s="448" t="s">
        <v>368</v>
      </c>
      <c r="B19" s="448">
        <v>607</v>
      </c>
      <c r="C19" s="448">
        <v>280</v>
      </c>
      <c r="D19" s="448">
        <v>887</v>
      </c>
      <c r="E19" s="448">
        <v>0</v>
      </c>
      <c r="F19" s="448">
        <v>0</v>
      </c>
      <c r="G19" s="448">
        <v>0</v>
      </c>
      <c r="H19" s="448">
        <f t="shared" si="2"/>
        <v>607</v>
      </c>
      <c r="I19" s="448">
        <f t="shared" si="3"/>
        <v>280</v>
      </c>
      <c r="J19" s="448">
        <f t="shared" si="4"/>
        <v>887</v>
      </c>
      <c r="K19" s="423" t="s">
        <v>369</v>
      </c>
    </row>
    <row r="20" spans="1:11" ht="21.75" customHeight="1" x14ac:dyDescent="0.25">
      <c r="A20" s="448" t="s">
        <v>370</v>
      </c>
      <c r="B20" s="448">
        <v>613</v>
      </c>
      <c r="C20" s="448">
        <v>308</v>
      </c>
      <c r="D20" s="448">
        <v>921</v>
      </c>
      <c r="E20" s="448">
        <v>0</v>
      </c>
      <c r="F20" s="448">
        <v>0</v>
      </c>
      <c r="G20" s="448">
        <v>0</v>
      </c>
      <c r="H20" s="448">
        <f t="shared" si="2"/>
        <v>613</v>
      </c>
      <c r="I20" s="448">
        <f t="shared" si="3"/>
        <v>308</v>
      </c>
      <c r="J20" s="448">
        <f t="shared" si="4"/>
        <v>921</v>
      </c>
      <c r="K20" s="410" t="s">
        <v>371</v>
      </c>
    </row>
    <row r="21" spans="1:11" ht="21.75" customHeight="1" x14ac:dyDescent="0.25">
      <c r="A21" s="448" t="s">
        <v>372</v>
      </c>
      <c r="B21" s="448">
        <v>466</v>
      </c>
      <c r="C21" s="448">
        <v>154</v>
      </c>
      <c r="D21" s="448">
        <v>620</v>
      </c>
      <c r="E21" s="448">
        <v>0</v>
      </c>
      <c r="F21" s="448">
        <v>0</v>
      </c>
      <c r="G21" s="448">
        <v>0</v>
      </c>
      <c r="H21" s="448">
        <f t="shared" si="2"/>
        <v>466</v>
      </c>
      <c r="I21" s="448">
        <f t="shared" si="3"/>
        <v>154</v>
      </c>
      <c r="J21" s="448">
        <f t="shared" si="4"/>
        <v>620</v>
      </c>
      <c r="K21" s="352" t="s">
        <v>373</v>
      </c>
    </row>
    <row r="22" spans="1:11" ht="21.75" customHeight="1" x14ac:dyDescent="0.25">
      <c r="A22" s="448" t="s">
        <v>529</v>
      </c>
      <c r="B22" s="448">
        <v>243</v>
      </c>
      <c r="C22" s="448">
        <v>164</v>
      </c>
      <c r="D22" s="448">
        <v>407</v>
      </c>
      <c r="E22" s="448">
        <v>0</v>
      </c>
      <c r="F22" s="448">
        <v>0</v>
      </c>
      <c r="G22" s="448">
        <v>0</v>
      </c>
      <c r="H22" s="448">
        <f t="shared" ref="H22:H24" si="5">SUM(E22,B22)</f>
        <v>243</v>
      </c>
      <c r="I22" s="448">
        <f t="shared" si="3"/>
        <v>164</v>
      </c>
      <c r="J22" s="448">
        <f t="shared" si="4"/>
        <v>407</v>
      </c>
      <c r="K22" s="352" t="s">
        <v>530</v>
      </c>
    </row>
    <row r="23" spans="1:11" ht="21.75" customHeight="1" x14ac:dyDescent="0.25">
      <c r="A23" s="448" t="s">
        <v>374</v>
      </c>
      <c r="B23" s="448">
        <v>274</v>
      </c>
      <c r="C23" s="448">
        <v>214</v>
      </c>
      <c r="D23" s="448">
        <v>488</v>
      </c>
      <c r="E23" s="448">
        <v>0</v>
      </c>
      <c r="F23" s="448">
        <v>0</v>
      </c>
      <c r="G23" s="448">
        <v>0</v>
      </c>
      <c r="H23" s="448">
        <f t="shared" si="5"/>
        <v>274</v>
      </c>
      <c r="I23" s="448">
        <f t="shared" si="3"/>
        <v>214</v>
      </c>
      <c r="J23" s="448">
        <f t="shared" si="4"/>
        <v>488</v>
      </c>
      <c r="K23" s="352" t="s">
        <v>375</v>
      </c>
    </row>
    <row r="24" spans="1:11" ht="21.75" customHeight="1" thickBot="1" x14ac:dyDescent="0.35">
      <c r="A24" s="443" t="s">
        <v>376</v>
      </c>
      <c r="B24" s="78">
        <v>41</v>
      </c>
      <c r="C24" s="78">
        <v>21</v>
      </c>
      <c r="D24" s="78">
        <v>62</v>
      </c>
      <c r="E24" s="78">
        <v>0</v>
      </c>
      <c r="F24" s="78">
        <v>0</v>
      </c>
      <c r="G24" s="78">
        <v>0</v>
      </c>
      <c r="H24" s="77">
        <f t="shared" si="5"/>
        <v>41</v>
      </c>
      <c r="I24" s="77">
        <f t="shared" si="3"/>
        <v>21</v>
      </c>
      <c r="J24" s="77">
        <f t="shared" si="4"/>
        <v>62</v>
      </c>
      <c r="K24" s="88" t="s">
        <v>377</v>
      </c>
    </row>
    <row r="25" spans="1:11" ht="18" customHeight="1" thickTop="1" x14ac:dyDescent="0.25">
      <c r="A25" s="404"/>
      <c r="B25" s="407"/>
      <c r="C25" s="407"/>
      <c r="D25" s="407"/>
      <c r="E25" s="407"/>
      <c r="F25" s="407"/>
      <c r="G25" s="407"/>
      <c r="H25" s="407"/>
      <c r="I25" s="407"/>
      <c r="J25" s="407"/>
      <c r="K25" s="414"/>
    </row>
    <row r="26" spans="1:11" ht="21" customHeight="1" thickBot="1" x14ac:dyDescent="0.35">
      <c r="A26" s="783" t="s">
        <v>694</v>
      </c>
      <c r="B26" s="783"/>
      <c r="C26" s="783"/>
      <c r="D26" s="783"/>
      <c r="E26" s="783"/>
      <c r="F26" s="783"/>
      <c r="G26" s="783"/>
      <c r="H26" s="783"/>
      <c r="I26" s="783"/>
      <c r="J26" s="783"/>
      <c r="K26" s="150" t="s">
        <v>695</v>
      </c>
    </row>
    <row r="27" spans="1:11" ht="18" customHeight="1" thickTop="1" x14ac:dyDescent="0.25">
      <c r="A27" s="736" t="s">
        <v>14</v>
      </c>
      <c r="B27" s="736" t="s">
        <v>6</v>
      </c>
      <c r="C27" s="736"/>
      <c r="D27" s="736"/>
      <c r="E27" s="736" t="s">
        <v>7</v>
      </c>
      <c r="F27" s="736"/>
      <c r="G27" s="736"/>
      <c r="H27" s="736" t="s">
        <v>236</v>
      </c>
      <c r="I27" s="736"/>
      <c r="J27" s="736"/>
      <c r="K27" s="739" t="s">
        <v>164</v>
      </c>
    </row>
    <row r="28" spans="1:11" ht="15" customHeight="1" x14ac:dyDescent="0.25">
      <c r="A28" s="737"/>
      <c r="B28" s="737" t="s">
        <v>448</v>
      </c>
      <c r="C28" s="737"/>
      <c r="D28" s="737"/>
      <c r="E28" s="737" t="s">
        <v>128</v>
      </c>
      <c r="F28" s="737"/>
      <c r="G28" s="737"/>
      <c r="H28" s="737" t="s">
        <v>129</v>
      </c>
      <c r="I28" s="737"/>
      <c r="J28" s="737"/>
      <c r="K28" s="740"/>
    </row>
    <row r="29" spans="1:11" ht="13.5" customHeight="1" x14ac:dyDescent="0.25">
      <c r="A29" s="737"/>
      <c r="B29" s="351" t="s">
        <v>237</v>
      </c>
      <c r="C29" s="351" t="s">
        <v>270</v>
      </c>
      <c r="D29" s="351" t="s">
        <v>243</v>
      </c>
      <c r="E29" s="351" t="s">
        <v>237</v>
      </c>
      <c r="F29" s="351" t="s">
        <v>270</v>
      </c>
      <c r="G29" s="351" t="s">
        <v>243</v>
      </c>
      <c r="H29" s="351" t="s">
        <v>237</v>
      </c>
      <c r="I29" s="351" t="s">
        <v>270</v>
      </c>
      <c r="J29" s="351" t="s">
        <v>243</v>
      </c>
      <c r="K29" s="740"/>
    </row>
    <row r="30" spans="1:11" ht="14.25" customHeight="1" thickBot="1" x14ac:dyDescent="0.3">
      <c r="A30" s="738"/>
      <c r="B30" s="362" t="s">
        <v>240</v>
      </c>
      <c r="C30" s="362" t="s">
        <v>241</v>
      </c>
      <c r="D30" s="362" t="s">
        <v>242</v>
      </c>
      <c r="E30" s="362" t="s">
        <v>270</v>
      </c>
      <c r="F30" s="362" t="s">
        <v>241</v>
      </c>
      <c r="G30" s="362" t="s">
        <v>242</v>
      </c>
      <c r="H30" s="362" t="s">
        <v>240</v>
      </c>
      <c r="I30" s="362" t="s">
        <v>241</v>
      </c>
      <c r="J30" s="362" t="s">
        <v>242</v>
      </c>
      <c r="K30" s="741"/>
    </row>
    <row r="31" spans="1:11" ht="20.25" customHeight="1" x14ac:dyDescent="0.3">
      <c r="A31" s="135" t="s">
        <v>378</v>
      </c>
      <c r="B31" s="375">
        <v>138</v>
      </c>
      <c r="C31" s="375">
        <v>162</v>
      </c>
      <c r="D31" s="375">
        <v>300</v>
      </c>
      <c r="E31" s="441">
        <v>0</v>
      </c>
      <c r="F31" s="441">
        <v>0</v>
      </c>
      <c r="G31" s="441">
        <v>0</v>
      </c>
      <c r="H31" s="441">
        <f>E31+B31</f>
        <v>138</v>
      </c>
      <c r="I31" s="441">
        <f t="shared" ref="I31:J31" si="6">F31+C31</f>
        <v>162</v>
      </c>
      <c r="J31" s="441">
        <f t="shared" si="6"/>
        <v>300</v>
      </c>
      <c r="K31" s="352" t="s">
        <v>379</v>
      </c>
    </row>
    <row r="32" spans="1:11" ht="20.25" customHeight="1" x14ac:dyDescent="0.25">
      <c r="A32" s="448" t="s">
        <v>380</v>
      </c>
      <c r="B32" s="448">
        <v>166</v>
      </c>
      <c r="C32" s="448">
        <v>68</v>
      </c>
      <c r="D32" s="448">
        <v>234</v>
      </c>
      <c r="E32" s="448">
        <v>0</v>
      </c>
      <c r="F32" s="448">
        <v>0</v>
      </c>
      <c r="G32" s="448">
        <v>0</v>
      </c>
      <c r="H32" s="448">
        <f t="shared" ref="H32:H49" si="7">E32+B32</f>
        <v>166</v>
      </c>
      <c r="I32" s="448">
        <f t="shared" ref="I32:I49" si="8">F32+C32</f>
        <v>68</v>
      </c>
      <c r="J32" s="448">
        <f t="shared" ref="J32:J49" si="9">G32+D32</f>
        <v>234</v>
      </c>
      <c r="K32" s="352" t="s">
        <v>381</v>
      </c>
    </row>
    <row r="33" spans="1:11" ht="20.25" customHeight="1" x14ac:dyDescent="0.25">
      <c r="A33" s="448" t="s">
        <v>382</v>
      </c>
      <c r="B33" s="448">
        <v>15</v>
      </c>
      <c r="C33" s="448">
        <v>30</v>
      </c>
      <c r="D33" s="448">
        <v>45</v>
      </c>
      <c r="E33" s="448">
        <v>0</v>
      </c>
      <c r="F33" s="448">
        <v>0</v>
      </c>
      <c r="G33" s="448">
        <v>0</v>
      </c>
      <c r="H33" s="448">
        <f t="shared" si="7"/>
        <v>15</v>
      </c>
      <c r="I33" s="448">
        <f t="shared" si="8"/>
        <v>30</v>
      </c>
      <c r="J33" s="448">
        <f t="shared" si="9"/>
        <v>45</v>
      </c>
      <c r="K33" s="352" t="s">
        <v>383</v>
      </c>
    </row>
    <row r="34" spans="1:11" ht="20.25" customHeight="1" x14ac:dyDescent="0.25">
      <c r="A34" s="448" t="s">
        <v>384</v>
      </c>
      <c r="B34" s="448">
        <v>268</v>
      </c>
      <c r="C34" s="448">
        <v>157</v>
      </c>
      <c r="D34" s="448">
        <v>425</v>
      </c>
      <c r="E34" s="448">
        <v>0</v>
      </c>
      <c r="F34" s="448">
        <v>0</v>
      </c>
      <c r="G34" s="448">
        <v>0</v>
      </c>
      <c r="H34" s="448">
        <f t="shared" si="7"/>
        <v>268</v>
      </c>
      <c r="I34" s="448">
        <f t="shared" si="8"/>
        <v>157</v>
      </c>
      <c r="J34" s="448">
        <f t="shared" si="9"/>
        <v>425</v>
      </c>
      <c r="K34" s="352" t="s">
        <v>385</v>
      </c>
    </row>
    <row r="35" spans="1:11" s="1" customFormat="1" ht="20.25" customHeight="1" x14ac:dyDescent="0.25">
      <c r="A35" s="448" t="s">
        <v>386</v>
      </c>
      <c r="B35" s="448">
        <v>96</v>
      </c>
      <c r="C35" s="448">
        <v>86</v>
      </c>
      <c r="D35" s="448">
        <v>182</v>
      </c>
      <c r="E35" s="448">
        <v>0</v>
      </c>
      <c r="F35" s="448">
        <v>0</v>
      </c>
      <c r="G35" s="448">
        <v>0</v>
      </c>
      <c r="H35" s="448">
        <f t="shared" si="7"/>
        <v>96</v>
      </c>
      <c r="I35" s="448">
        <f t="shared" si="8"/>
        <v>86</v>
      </c>
      <c r="J35" s="448">
        <f t="shared" si="9"/>
        <v>182</v>
      </c>
      <c r="K35" s="352" t="s">
        <v>387</v>
      </c>
    </row>
    <row r="36" spans="1:11" s="1" customFormat="1" ht="20.25" customHeight="1" x14ac:dyDescent="0.25">
      <c r="A36" s="448" t="s">
        <v>388</v>
      </c>
      <c r="B36" s="448">
        <v>23</v>
      </c>
      <c r="C36" s="448">
        <v>25</v>
      </c>
      <c r="D36" s="448">
        <v>48</v>
      </c>
      <c r="E36" s="448">
        <v>0</v>
      </c>
      <c r="F36" s="448">
        <v>0</v>
      </c>
      <c r="G36" s="448">
        <v>0</v>
      </c>
      <c r="H36" s="448">
        <f t="shared" si="7"/>
        <v>23</v>
      </c>
      <c r="I36" s="448">
        <f t="shared" si="8"/>
        <v>25</v>
      </c>
      <c r="J36" s="448">
        <f t="shared" si="9"/>
        <v>48</v>
      </c>
      <c r="K36" s="423" t="s">
        <v>389</v>
      </c>
    </row>
    <row r="37" spans="1:11" s="1" customFormat="1" ht="20.25" customHeight="1" x14ac:dyDescent="0.25">
      <c r="A37" s="448" t="s">
        <v>390</v>
      </c>
      <c r="B37" s="448">
        <v>683</v>
      </c>
      <c r="C37" s="448">
        <v>242</v>
      </c>
      <c r="D37" s="448">
        <v>925</v>
      </c>
      <c r="E37" s="448">
        <v>0</v>
      </c>
      <c r="F37" s="448">
        <v>0</v>
      </c>
      <c r="G37" s="448">
        <v>0</v>
      </c>
      <c r="H37" s="448">
        <f t="shared" si="7"/>
        <v>683</v>
      </c>
      <c r="I37" s="448">
        <f t="shared" si="8"/>
        <v>242</v>
      </c>
      <c r="J37" s="448">
        <f t="shared" si="9"/>
        <v>925</v>
      </c>
      <c r="K37" s="410" t="s">
        <v>391</v>
      </c>
    </row>
    <row r="38" spans="1:11" s="1" customFormat="1" ht="20.25" customHeight="1" x14ac:dyDescent="0.25">
      <c r="A38" s="448" t="s">
        <v>392</v>
      </c>
      <c r="B38" s="448">
        <v>194</v>
      </c>
      <c r="C38" s="448">
        <v>154</v>
      </c>
      <c r="D38" s="448">
        <v>348</v>
      </c>
      <c r="E38" s="448">
        <v>0</v>
      </c>
      <c r="F38" s="448">
        <v>0</v>
      </c>
      <c r="G38" s="448">
        <v>0</v>
      </c>
      <c r="H38" s="448">
        <f t="shared" si="7"/>
        <v>194</v>
      </c>
      <c r="I38" s="448">
        <f t="shared" si="8"/>
        <v>154</v>
      </c>
      <c r="J38" s="448">
        <f t="shared" si="9"/>
        <v>348</v>
      </c>
      <c r="K38" s="476" t="s">
        <v>393</v>
      </c>
    </row>
    <row r="39" spans="1:11" s="1" customFormat="1" ht="20.25" customHeight="1" x14ac:dyDescent="0.25">
      <c r="A39" s="448" t="s">
        <v>394</v>
      </c>
      <c r="B39" s="448">
        <v>758</v>
      </c>
      <c r="C39" s="448">
        <v>424</v>
      </c>
      <c r="D39" s="448">
        <v>1182</v>
      </c>
      <c r="E39" s="448">
        <v>0</v>
      </c>
      <c r="F39" s="448">
        <v>0</v>
      </c>
      <c r="G39" s="448">
        <v>0</v>
      </c>
      <c r="H39" s="448">
        <f t="shared" si="7"/>
        <v>758</v>
      </c>
      <c r="I39" s="448">
        <f t="shared" si="8"/>
        <v>424</v>
      </c>
      <c r="J39" s="448">
        <f t="shared" si="9"/>
        <v>1182</v>
      </c>
      <c r="K39" s="352" t="s">
        <v>395</v>
      </c>
    </row>
    <row r="40" spans="1:11" s="1" customFormat="1" ht="20.25" customHeight="1" x14ac:dyDescent="0.25">
      <c r="A40" s="448" t="s">
        <v>492</v>
      </c>
      <c r="B40" s="448">
        <v>359</v>
      </c>
      <c r="C40" s="448">
        <v>253</v>
      </c>
      <c r="D40" s="448">
        <f>SUM(B40:C40)</f>
        <v>612</v>
      </c>
      <c r="E40" s="448">
        <v>0</v>
      </c>
      <c r="F40" s="448">
        <v>0</v>
      </c>
      <c r="G40" s="448">
        <v>0</v>
      </c>
      <c r="H40" s="448">
        <f t="shared" si="7"/>
        <v>359</v>
      </c>
      <c r="I40" s="448">
        <f t="shared" si="8"/>
        <v>253</v>
      </c>
      <c r="J40" s="448">
        <f t="shared" si="9"/>
        <v>612</v>
      </c>
      <c r="K40" s="352" t="s">
        <v>517</v>
      </c>
    </row>
    <row r="41" spans="1:11" s="1" customFormat="1" ht="20.25" customHeight="1" x14ac:dyDescent="0.25">
      <c r="A41" s="448" t="s">
        <v>496</v>
      </c>
      <c r="B41" s="448">
        <v>32</v>
      </c>
      <c r="C41" s="448">
        <v>10</v>
      </c>
      <c r="D41" s="448">
        <v>42</v>
      </c>
      <c r="E41" s="448">
        <v>0</v>
      </c>
      <c r="F41" s="448">
        <v>0</v>
      </c>
      <c r="G41" s="448">
        <v>0</v>
      </c>
      <c r="H41" s="448">
        <f t="shared" si="7"/>
        <v>32</v>
      </c>
      <c r="I41" s="448">
        <f t="shared" si="8"/>
        <v>10</v>
      </c>
      <c r="J41" s="448">
        <f t="shared" si="9"/>
        <v>42</v>
      </c>
      <c r="K41" s="352" t="s">
        <v>504</v>
      </c>
    </row>
    <row r="42" spans="1:11" s="1" customFormat="1" ht="20.25" customHeight="1" x14ac:dyDescent="0.25">
      <c r="A42" s="448" t="s">
        <v>396</v>
      </c>
      <c r="B42" s="448">
        <v>253</v>
      </c>
      <c r="C42" s="448">
        <v>126</v>
      </c>
      <c r="D42" s="448">
        <v>379</v>
      </c>
      <c r="E42" s="448">
        <v>0</v>
      </c>
      <c r="F42" s="448">
        <v>0</v>
      </c>
      <c r="G42" s="448">
        <v>0</v>
      </c>
      <c r="H42" s="448">
        <f t="shared" si="7"/>
        <v>253</v>
      </c>
      <c r="I42" s="448">
        <f t="shared" si="8"/>
        <v>126</v>
      </c>
      <c r="J42" s="448">
        <f t="shared" si="9"/>
        <v>379</v>
      </c>
      <c r="K42" s="352" t="s">
        <v>397</v>
      </c>
    </row>
    <row r="43" spans="1:11" s="1" customFormat="1" ht="20.25" customHeight="1" x14ac:dyDescent="0.25">
      <c r="A43" s="448" t="s">
        <v>398</v>
      </c>
      <c r="B43" s="448">
        <v>151</v>
      </c>
      <c r="C43" s="448">
        <v>50</v>
      </c>
      <c r="D43" s="448">
        <v>201</v>
      </c>
      <c r="E43" s="448">
        <v>0</v>
      </c>
      <c r="F43" s="448">
        <v>0</v>
      </c>
      <c r="G43" s="448">
        <v>0</v>
      </c>
      <c r="H43" s="448">
        <f t="shared" si="7"/>
        <v>151</v>
      </c>
      <c r="I43" s="448">
        <f t="shared" si="8"/>
        <v>50</v>
      </c>
      <c r="J43" s="448">
        <f t="shared" si="9"/>
        <v>201</v>
      </c>
      <c r="K43" s="423" t="s">
        <v>399</v>
      </c>
    </row>
    <row r="44" spans="1:11" s="1" customFormat="1" ht="20.25" customHeight="1" x14ac:dyDescent="0.25">
      <c r="A44" s="448" t="s">
        <v>400</v>
      </c>
      <c r="B44" s="448">
        <v>172</v>
      </c>
      <c r="C44" s="448">
        <v>223</v>
      </c>
      <c r="D44" s="448">
        <v>395</v>
      </c>
      <c r="E44" s="448">
        <v>0</v>
      </c>
      <c r="F44" s="448">
        <v>0</v>
      </c>
      <c r="G44" s="448">
        <v>0</v>
      </c>
      <c r="H44" s="448">
        <f t="shared" si="7"/>
        <v>172</v>
      </c>
      <c r="I44" s="448">
        <f t="shared" si="8"/>
        <v>223</v>
      </c>
      <c r="J44" s="448">
        <f t="shared" si="9"/>
        <v>395</v>
      </c>
      <c r="K44" s="410" t="s">
        <v>401</v>
      </c>
    </row>
    <row r="45" spans="1:11" s="1" customFormat="1" ht="20.25" customHeight="1" x14ac:dyDescent="0.25">
      <c r="A45" s="448" t="s">
        <v>402</v>
      </c>
      <c r="B45" s="448">
        <v>36</v>
      </c>
      <c r="C45" s="448">
        <v>27</v>
      </c>
      <c r="D45" s="448">
        <v>63</v>
      </c>
      <c r="E45" s="448">
        <v>0</v>
      </c>
      <c r="F45" s="448">
        <v>0</v>
      </c>
      <c r="G45" s="448">
        <v>0</v>
      </c>
      <c r="H45" s="448">
        <f t="shared" si="7"/>
        <v>36</v>
      </c>
      <c r="I45" s="448">
        <f t="shared" si="8"/>
        <v>27</v>
      </c>
      <c r="J45" s="448">
        <f t="shared" si="9"/>
        <v>63</v>
      </c>
      <c r="K45" s="476" t="s">
        <v>457</v>
      </c>
    </row>
    <row r="46" spans="1:11" s="1" customFormat="1" ht="20.25" customHeight="1" x14ac:dyDescent="0.25">
      <c r="A46" s="448" t="s">
        <v>403</v>
      </c>
      <c r="B46" s="448">
        <v>1091</v>
      </c>
      <c r="C46" s="448">
        <v>703</v>
      </c>
      <c r="D46" s="448">
        <f>SUM(B46:C46)</f>
        <v>1794</v>
      </c>
      <c r="E46" s="448">
        <v>0</v>
      </c>
      <c r="F46" s="448">
        <v>0</v>
      </c>
      <c r="G46" s="448">
        <v>0</v>
      </c>
      <c r="H46" s="448">
        <f t="shared" si="7"/>
        <v>1091</v>
      </c>
      <c r="I46" s="448">
        <f t="shared" si="8"/>
        <v>703</v>
      </c>
      <c r="J46" s="448">
        <f t="shared" si="9"/>
        <v>1794</v>
      </c>
      <c r="K46" s="352" t="s">
        <v>404</v>
      </c>
    </row>
    <row r="47" spans="1:11" s="1" customFormat="1" ht="20.25" customHeight="1" x14ac:dyDescent="0.25">
      <c r="A47" s="448" t="s">
        <v>405</v>
      </c>
      <c r="B47" s="448">
        <v>233</v>
      </c>
      <c r="C47" s="448">
        <v>105</v>
      </c>
      <c r="D47" s="448">
        <f t="shared" ref="D47:D48" si="10">SUM(B47:C47)</f>
        <v>338</v>
      </c>
      <c r="E47" s="448">
        <v>0</v>
      </c>
      <c r="F47" s="448">
        <v>0</v>
      </c>
      <c r="G47" s="448">
        <v>0</v>
      </c>
      <c r="H47" s="448">
        <f t="shared" si="7"/>
        <v>233</v>
      </c>
      <c r="I47" s="448">
        <f t="shared" si="8"/>
        <v>105</v>
      </c>
      <c r="J47" s="448">
        <f t="shared" si="9"/>
        <v>338</v>
      </c>
      <c r="K47" s="352" t="s">
        <v>406</v>
      </c>
    </row>
    <row r="48" spans="1:11" s="1" customFormat="1" ht="20.25" customHeight="1" x14ac:dyDescent="0.25">
      <c r="A48" s="448" t="s">
        <v>408</v>
      </c>
      <c r="B48" s="448">
        <v>211</v>
      </c>
      <c r="C48" s="448">
        <v>267</v>
      </c>
      <c r="D48" s="448">
        <f t="shared" si="10"/>
        <v>478</v>
      </c>
      <c r="E48" s="448">
        <v>0</v>
      </c>
      <c r="F48" s="448">
        <v>0</v>
      </c>
      <c r="G48" s="448">
        <v>0</v>
      </c>
      <c r="H48" s="448">
        <f t="shared" si="7"/>
        <v>211</v>
      </c>
      <c r="I48" s="448">
        <f t="shared" si="8"/>
        <v>267</v>
      </c>
      <c r="J48" s="448">
        <f t="shared" si="9"/>
        <v>478</v>
      </c>
      <c r="K48" s="352" t="s">
        <v>409</v>
      </c>
    </row>
    <row r="49" spans="1:11" s="1" customFormat="1" ht="20.25" customHeight="1" thickBot="1" x14ac:dyDescent="0.3">
      <c r="A49" s="167" t="s">
        <v>410</v>
      </c>
      <c r="B49" s="167">
        <v>43</v>
      </c>
      <c r="C49" s="167">
        <v>20</v>
      </c>
      <c r="D49" s="167">
        <v>63</v>
      </c>
      <c r="E49" s="167">
        <v>0</v>
      </c>
      <c r="F49" s="167">
        <v>0</v>
      </c>
      <c r="G49" s="167">
        <v>0</v>
      </c>
      <c r="H49" s="167">
        <f t="shared" si="7"/>
        <v>43</v>
      </c>
      <c r="I49" s="167">
        <f t="shared" si="8"/>
        <v>20</v>
      </c>
      <c r="J49" s="167">
        <f t="shared" si="9"/>
        <v>63</v>
      </c>
      <c r="K49" s="88" t="s">
        <v>411</v>
      </c>
    </row>
    <row r="50" spans="1:11" s="1" customFormat="1" ht="24" customHeight="1" thickTop="1" x14ac:dyDescent="0.25">
      <c r="A50" s="243"/>
      <c r="B50" s="243"/>
      <c r="C50" s="243"/>
      <c r="D50" s="243"/>
      <c r="E50" s="243"/>
      <c r="F50" s="243"/>
      <c r="G50" s="243"/>
      <c r="H50" s="243"/>
      <c r="I50" s="243"/>
      <c r="J50" s="243"/>
      <c r="K50" s="414"/>
    </row>
    <row r="51" spans="1:11" s="1" customFormat="1" ht="24" customHeight="1" x14ac:dyDescent="0.25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414"/>
    </row>
    <row r="52" spans="1:11" s="1" customFormat="1" ht="24" customHeight="1" x14ac:dyDescent="0.25">
      <c r="A52" s="243"/>
      <c r="B52" s="243"/>
      <c r="C52" s="243"/>
      <c r="D52" s="243"/>
      <c r="E52" s="243"/>
      <c r="F52" s="243"/>
      <c r="G52" s="243"/>
      <c r="H52" s="243"/>
      <c r="I52" s="243"/>
      <c r="J52" s="243"/>
      <c r="K52" s="414"/>
    </row>
    <row r="53" spans="1:11" s="1" customFormat="1" ht="24" customHeight="1" x14ac:dyDescent="0.25">
      <c r="A53" s="243"/>
      <c r="B53" s="243"/>
      <c r="C53" s="243"/>
      <c r="D53" s="243"/>
      <c r="E53" s="243"/>
      <c r="F53" s="243"/>
      <c r="G53" s="243"/>
      <c r="H53" s="243"/>
      <c r="I53" s="243"/>
      <c r="J53" s="243"/>
      <c r="K53" s="414"/>
    </row>
    <row r="54" spans="1:11" s="1" customFormat="1" ht="24" customHeight="1" x14ac:dyDescent="0.25">
      <c r="A54" s="243"/>
      <c r="B54" s="243"/>
      <c r="C54" s="243"/>
      <c r="D54" s="243"/>
      <c r="E54" s="243"/>
      <c r="F54" s="243"/>
      <c r="G54" s="243"/>
      <c r="H54" s="243"/>
      <c r="I54" s="243"/>
      <c r="J54" s="243"/>
      <c r="K54" s="414"/>
    </row>
    <row r="55" spans="1:11" s="1" customFormat="1" ht="24" customHeight="1" thickBot="1" x14ac:dyDescent="0.35">
      <c r="A55" s="783" t="s">
        <v>694</v>
      </c>
      <c r="B55" s="783"/>
      <c r="C55" s="783"/>
      <c r="D55" s="783"/>
      <c r="E55" s="783"/>
      <c r="F55" s="783"/>
      <c r="G55" s="783"/>
      <c r="H55" s="783"/>
      <c r="I55" s="783"/>
      <c r="J55" s="783"/>
      <c r="K55" s="150" t="s">
        <v>695</v>
      </c>
    </row>
    <row r="56" spans="1:11" s="1" customFormat="1" ht="24" customHeight="1" thickTop="1" x14ac:dyDescent="0.25">
      <c r="A56" s="736" t="s">
        <v>14</v>
      </c>
      <c r="B56" s="736" t="s">
        <v>6</v>
      </c>
      <c r="C56" s="736"/>
      <c r="D56" s="736"/>
      <c r="E56" s="736" t="s">
        <v>7</v>
      </c>
      <c r="F56" s="736"/>
      <c r="G56" s="736"/>
      <c r="H56" s="736" t="s">
        <v>236</v>
      </c>
      <c r="I56" s="736"/>
      <c r="J56" s="736"/>
      <c r="K56" s="780" t="s">
        <v>164</v>
      </c>
    </row>
    <row r="57" spans="1:11" s="1" customFormat="1" ht="24" customHeight="1" x14ac:dyDescent="0.25">
      <c r="A57" s="737"/>
      <c r="B57" s="737" t="s">
        <v>448</v>
      </c>
      <c r="C57" s="737"/>
      <c r="D57" s="737"/>
      <c r="E57" s="737" t="s">
        <v>128</v>
      </c>
      <c r="F57" s="737"/>
      <c r="G57" s="737"/>
      <c r="H57" s="737" t="s">
        <v>129</v>
      </c>
      <c r="I57" s="737"/>
      <c r="J57" s="737"/>
      <c r="K57" s="781"/>
    </row>
    <row r="58" spans="1:11" s="1" customFormat="1" ht="24" customHeight="1" x14ac:dyDescent="0.25">
      <c r="A58" s="737"/>
      <c r="B58" s="351" t="s">
        <v>237</v>
      </c>
      <c r="C58" s="351" t="s">
        <v>270</v>
      </c>
      <c r="D58" s="351" t="s">
        <v>243</v>
      </c>
      <c r="E58" s="351" t="s">
        <v>237</v>
      </c>
      <c r="F58" s="351" t="s">
        <v>270</v>
      </c>
      <c r="G58" s="351" t="s">
        <v>243</v>
      </c>
      <c r="H58" s="351" t="s">
        <v>237</v>
      </c>
      <c r="I58" s="351" t="s">
        <v>270</v>
      </c>
      <c r="J58" s="351" t="s">
        <v>243</v>
      </c>
      <c r="K58" s="781"/>
    </row>
    <row r="59" spans="1:11" s="1" customFormat="1" ht="24" customHeight="1" thickBot="1" x14ac:dyDescent="0.3">
      <c r="A59" s="738"/>
      <c r="B59" s="362" t="s">
        <v>240</v>
      </c>
      <c r="C59" s="362" t="s">
        <v>241</v>
      </c>
      <c r="D59" s="362" t="s">
        <v>242</v>
      </c>
      <c r="E59" s="362" t="s">
        <v>240</v>
      </c>
      <c r="F59" s="362" t="s">
        <v>241</v>
      </c>
      <c r="G59" s="362" t="s">
        <v>242</v>
      </c>
      <c r="H59" s="362" t="s">
        <v>240</v>
      </c>
      <c r="I59" s="362" t="s">
        <v>241</v>
      </c>
      <c r="J59" s="362" t="s">
        <v>242</v>
      </c>
      <c r="K59" s="782"/>
    </row>
    <row r="60" spans="1:11" s="1" customFormat="1" ht="21.75" customHeight="1" x14ac:dyDescent="0.25">
      <c r="A60" s="187" t="s">
        <v>493</v>
      </c>
      <c r="B60" s="188">
        <v>6</v>
      </c>
      <c r="C60" s="188">
        <v>4</v>
      </c>
      <c r="D60" s="188">
        <v>10</v>
      </c>
      <c r="E60" s="441">
        <v>0</v>
      </c>
      <c r="F60" s="441">
        <v>0</v>
      </c>
      <c r="G60" s="441">
        <v>0</v>
      </c>
      <c r="H60" s="474">
        <f>E60+B60</f>
        <v>6</v>
      </c>
      <c r="I60" s="474">
        <f t="shared" ref="I60:J60" si="11">F60+C60</f>
        <v>4</v>
      </c>
      <c r="J60" s="474">
        <f t="shared" si="11"/>
        <v>10</v>
      </c>
      <c r="K60" s="422" t="s">
        <v>518</v>
      </c>
    </row>
    <row r="61" spans="1:11" s="1" customFormat="1" ht="21.75" customHeight="1" x14ac:dyDescent="0.25">
      <c r="A61" s="448" t="s">
        <v>494</v>
      </c>
      <c r="B61" s="448">
        <v>220</v>
      </c>
      <c r="C61" s="448">
        <v>181</v>
      </c>
      <c r="D61" s="448">
        <v>401</v>
      </c>
      <c r="E61" s="448">
        <v>0</v>
      </c>
      <c r="F61" s="448">
        <v>0</v>
      </c>
      <c r="G61" s="448">
        <v>0</v>
      </c>
      <c r="H61" s="448">
        <f t="shared" ref="H61:H63" si="12">E61+B61</f>
        <v>220</v>
      </c>
      <c r="I61" s="448">
        <f t="shared" ref="I61:I67" si="13">F61+C61</f>
        <v>181</v>
      </c>
      <c r="J61" s="448">
        <f t="shared" ref="J61:J67" si="14">G61+D61</f>
        <v>401</v>
      </c>
      <c r="K61" s="352" t="s">
        <v>519</v>
      </c>
    </row>
    <row r="62" spans="1:11" s="1" customFormat="1" ht="21.75" customHeight="1" x14ac:dyDescent="0.25">
      <c r="A62" s="448" t="s">
        <v>498</v>
      </c>
      <c r="B62" s="448">
        <v>373</v>
      </c>
      <c r="C62" s="448">
        <v>143</v>
      </c>
      <c r="D62" s="448">
        <v>516</v>
      </c>
      <c r="E62" s="448">
        <v>0</v>
      </c>
      <c r="F62" s="448">
        <v>1</v>
      </c>
      <c r="G62" s="448">
        <f>SUM(E62:F62)</f>
        <v>1</v>
      </c>
      <c r="H62" s="448">
        <f t="shared" si="12"/>
        <v>373</v>
      </c>
      <c r="I62" s="448">
        <f t="shared" si="13"/>
        <v>144</v>
      </c>
      <c r="J62" s="448">
        <f t="shared" si="14"/>
        <v>517</v>
      </c>
      <c r="K62" s="352" t="s">
        <v>520</v>
      </c>
    </row>
    <row r="63" spans="1:11" s="1" customFormat="1" ht="21.75" customHeight="1" x14ac:dyDescent="0.25">
      <c r="A63" s="448" t="s">
        <v>495</v>
      </c>
      <c r="B63" s="448">
        <v>77</v>
      </c>
      <c r="C63" s="448">
        <v>52</v>
      </c>
      <c r="D63" s="448">
        <v>129</v>
      </c>
      <c r="E63" s="448">
        <v>0</v>
      </c>
      <c r="F63" s="448">
        <v>0</v>
      </c>
      <c r="G63" s="448">
        <v>0</v>
      </c>
      <c r="H63" s="448">
        <f t="shared" si="12"/>
        <v>77</v>
      </c>
      <c r="I63" s="448">
        <f t="shared" si="13"/>
        <v>52</v>
      </c>
      <c r="J63" s="448">
        <f t="shared" si="14"/>
        <v>129</v>
      </c>
      <c r="K63" s="352" t="s">
        <v>521</v>
      </c>
    </row>
    <row r="64" spans="1:11" s="1" customFormat="1" ht="21.75" customHeight="1" x14ac:dyDescent="0.25">
      <c r="A64" s="448" t="s">
        <v>497</v>
      </c>
      <c r="B64" s="448">
        <v>81</v>
      </c>
      <c r="C64" s="448">
        <v>29</v>
      </c>
      <c r="D64" s="448">
        <v>110</v>
      </c>
      <c r="E64" s="448">
        <v>0</v>
      </c>
      <c r="F64" s="448">
        <v>0</v>
      </c>
      <c r="G64" s="448">
        <v>0</v>
      </c>
      <c r="H64" s="448">
        <f>E64+B64</f>
        <v>81</v>
      </c>
      <c r="I64" s="448">
        <f t="shared" si="13"/>
        <v>29</v>
      </c>
      <c r="J64" s="448">
        <f t="shared" si="14"/>
        <v>110</v>
      </c>
      <c r="K64" s="352" t="s">
        <v>522</v>
      </c>
    </row>
    <row r="65" spans="1:11" s="1" customFormat="1" ht="21.75" customHeight="1" x14ac:dyDescent="0.25">
      <c r="A65" s="448" t="s">
        <v>543</v>
      </c>
      <c r="B65" s="448">
        <v>23</v>
      </c>
      <c r="C65" s="448">
        <v>4</v>
      </c>
      <c r="D65" s="448">
        <v>27</v>
      </c>
      <c r="E65" s="448">
        <v>0</v>
      </c>
      <c r="F65" s="448">
        <v>0</v>
      </c>
      <c r="G65" s="448">
        <v>0</v>
      </c>
      <c r="H65" s="448">
        <f t="shared" ref="H65:H67" si="15">E65+B65</f>
        <v>23</v>
      </c>
      <c r="I65" s="448">
        <f t="shared" si="13"/>
        <v>4</v>
      </c>
      <c r="J65" s="448">
        <f t="shared" si="14"/>
        <v>27</v>
      </c>
      <c r="K65" s="423" t="s">
        <v>565</v>
      </c>
    </row>
    <row r="66" spans="1:11" s="1" customFormat="1" ht="21.75" customHeight="1" x14ac:dyDescent="0.25">
      <c r="A66" s="448" t="s">
        <v>544</v>
      </c>
      <c r="B66" s="448">
        <v>21</v>
      </c>
      <c r="C66" s="448">
        <v>10</v>
      </c>
      <c r="D66" s="448">
        <v>31</v>
      </c>
      <c r="E66" s="448">
        <v>0</v>
      </c>
      <c r="F66" s="448">
        <v>0</v>
      </c>
      <c r="G66" s="448">
        <v>0</v>
      </c>
      <c r="H66" s="448">
        <f t="shared" si="15"/>
        <v>21</v>
      </c>
      <c r="I66" s="448">
        <f t="shared" si="13"/>
        <v>10</v>
      </c>
      <c r="J66" s="448">
        <f t="shared" si="14"/>
        <v>31</v>
      </c>
      <c r="K66" s="410" t="s">
        <v>564</v>
      </c>
    </row>
    <row r="67" spans="1:11" s="1" customFormat="1" ht="21.75" customHeight="1" x14ac:dyDescent="0.25">
      <c r="A67" s="448" t="s">
        <v>545</v>
      </c>
      <c r="B67" s="448">
        <v>138</v>
      </c>
      <c r="C67" s="448">
        <v>91</v>
      </c>
      <c r="D67" s="448">
        <v>229</v>
      </c>
      <c r="E67" s="448">
        <v>0</v>
      </c>
      <c r="F67" s="448">
        <v>0</v>
      </c>
      <c r="G67" s="448">
        <v>0</v>
      </c>
      <c r="H67" s="448">
        <f t="shared" si="15"/>
        <v>138</v>
      </c>
      <c r="I67" s="448">
        <f t="shared" si="13"/>
        <v>91</v>
      </c>
      <c r="J67" s="448">
        <f t="shared" si="14"/>
        <v>229</v>
      </c>
      <c r="K67" s="476" t="s">
        <v>563</v>
      </c>
    </row>
    <row r="68" spans="1:11" s="1" customFormat="1" ht="21.75" customHeight="1" x14ac:dyDescent="0.25">
      <c r="A68" s="448" t="s">
        <v>11</v>
      </c>
      <c r="B68" s="448">
        <f>SUM(B60:B67,B31:B49,B9:B24)</f>
        <v>12308</v>
      </c>
      <c r="C68" s="448">
        <f t="shared" ref="C68:J68" si="16">SUM(C60:C67,C31:C49,C9:C24)</f>
        <v>7592</v>
      </c>
      <c r="D68" s="448">
        <f t="shared" si="16"/>
        <v>19900</v>
      </c>
      <c r="E68" s="448">
        <f t="shared" si="16"/>
        <v>3</v>
      </c>
      <c r="F68" s="448">
        <f t="shared" si="16"/>
        <v>2</v>
      </c>
      <c r="G68" s="448">
        <f t="shared" si="16"/>
        <v>5</v>
      </c>
      <c r="H68" s="448">
        <f t="shared" si="16"/>
        <v>12311</v>
      </c>
      <c r="I68" s="448">
        <f t="shared" si="16"/>
        <v>7594</v>
      </c>
      <c r="J68" s="448">
        <f t="shared" si="16"/>
        <v>19905</v>
      </c>
      <c r="K68" s="352" t="s">
        <v>412</v>
      </c>
    </row>
    <row r="69" spans="1:11" ht="21.75" customHeight="1" x14ac:dyDescent="0.25">
      <c r="A69" s="448" t="s">
        <v>12</v>
      </c>
      <c r="B69" s="448"/>
      <c r="C69" s="448"/>
      <c r="D69" s="448"/>
      <c r="E69" s="448"/>
      <c r="F69" s="448"/>
      <c r="G69" s="448"/>
      <c r="H69" s="448"/>
      <c r="I69" s="448"/>
      <c r="J69" s="448"/>
      <c r="K69" s="352" t="s">
        <v>203</v>
      </c>
    </row>
    <row r="70" spans="1:11" ht="21.75" customHeight="1" x14ac:dyDescent="0.25">
      <c r="A70" s="448" t="s">
        <v>350</v>
      </c>
      <c r="B70" s="448">
        <v>105</v>
      </c>
      <c r="C70" s="448">
        <v>41</v>
      </c>
      <c r="D70" s="448">
        <v>146</v>
      </c>
      <c r="E70" s="448">
        <v>0</v>
      </c>
      <c r="F70" s="448">
        <v>0</v>
      </c>
      <c r="G70" s="448">
        <v>0</v>
      </c>
      <c r="H70" s="448">
        <f>E70+B70</f>
        <v>105</v>
      </c>
      <c r="I70" s="448">
        <f t="shared" ref="I70:J70" si="17">F70+C70</f>
        <v>41</v>
      </c>
      <c r="J70" s="448">
        <f t="shared" si="17"/>
        <v>146</v>
      </c>
      <c r="K70" s="352" t="s">
        <v>351</v>
      </c>
    </row>
    <row r="71" spans="1:11" ht="21.75" customHeight="1" x14ac:dyDescent="0.25">
      <c r="A71" s="448" t="s">
        <v>354</v>
      </c>
      <c r="B71" s="448">
        <v>264</v>
      </c>
      <c r="C71" s="448">
        <v>99</v>
      </c>
      <c r="D71" s="448">
        <v>363</v>
      </c>
      <c r="E71" s="448">
        <v>0</v>
      </c>
      <c r="F71" s="448">
        <v>0</v>
      </c>
      <c r="G71" s="448">
        <v>0</v>
      </c>
      <c r="H71" s="448">
        <f t="shared" ref="H71:H79" si="18">E71+B71</f>
        <v>264</v>
      </c>
      <c r="I71" s="448">
        <f t="shared" ref="I71:I79" si="19">F71+C71</f>
        <v>99</v>
      </c>
      <c r="J71" s="448">
        <f t="shared" ref="J71:J79" si="20">G71+D71</f>
        <v>363</v>
      </c>
      <c r="K71" s="352" t="s">
        <v>355</v>
      </c>
    </row>
    <row r="72" spans="1:11" ht="21.75" customHeight="1" x14ac:dyDescent="0.25">
      <c r="A72" s="448" t="s">
        <v>413</v>
      </c>
      <c r="B72" s="448">
        <v>321</v>
      </c>
      <c r="C72" s="448">
        <v>133</v>
      </c>
      <c r="D72" s="448">
        <v>454</v>
      </c>
      <c r="E72" s="448">
        <v>1</v>
      </c>
      <c r="F72" s="448">
        <v>0</v>
      </c>
      <c r="G72" s="448">
        <v>1</v>
      </c>
      <c r="H72" s="448">
        <f t="shared" si="18"/>
        <v>322</v>
      </c>
      <c r="I72" s="448">
        <f t="shared" si="19"/>
        <v>133</v>
      </c>
      <c r="J72" s="448">
        <f t="shared" si="20"/>
        <v>455</v>
      </c>
      <c r="K72" s="423" t="s">
        <v>357</v>
      </c>
    </row>
    <row r="73" spans="1:11" ht="21.75" customHeight="1" x14ac:dyDescent="0.25">
      <c r="A73" s="448" t="s">
        <v>362</v>
      </c>
      <c r="B73" s="448">
        <v>110</v>
      </c>
      <c r="C73" s="448">
        <v>81</v>
      </c>
      <c r="D73" s="448">
        <v>191</v>
      </c>
      <c r="E73" s="448">
        <v>0</v>
      </c>
      <c r="F73" s="448">
        <v>0</v>
      </c>
      <c r="G73" s="448">
        <v>0</v>
      </c>
      <c r="H73" s="448">
        <f t="shared" si="18"/>
        <v>110</v>
      </c>
      <c r="I73" s="448">
        <f t="shared" si="19"/>
        <v>81</v>
      </c>
      <c r="J73" s="448">
        <f t="shared" si="20"/>
        <v>191</v>
      </c>
      <c r="K73" s="410" t="s">
        <v>363</v>
      </c>
    </row>
    <row r="74" spans="1:11" ht="21.75" customHeight="1" x14ac:dyDescent="0.25">
      <c r="A74" s="448" t="s">
        <v>491</v>
      </c>
      <c r="B74" s="448">
        <v>125</v>
      </c>
      <c r="C74" s="448">
        <v>21</v>
      </c>
      <c r="D74" s="448">
        <v>146</v>
      </c>
      <c r="E74" s="448">
        <v>0</v>
      </c>
      <c r="F74" s="448">
        <v>0</v>
      </c>
      <c r="G74" s="448">
        <v>0</v>
      </c>
      <c r="H74" s="448">
        <f t="shared" si="18"/>
        <v>125</v>
      </c>
      <c r="I74" s="448">
        <f t="shared" si="19"/>
        <v>21</v>
      </c>
      <c r="J74" s="448">
        <f t="shared" si="20"/>
        <v>146</v>
      </c>
      <c r="K74" s="476" t="s">
        <v>516</v>
      </c>
    </row>
    <row r="75" spans="1:11" ht="21.75" customHeight="1" x14ac:dyDescent="0.25">
      <c r="A75" s="448" t="s">
        <v>358</v>
      </c>
      <c r="B75" s="448">
        <v>282</v>
      </c>
      <c r="C75" s="448">
        <v>111</v>
      </c>
      <c r="D75" s="448">
        <v>393</v>
      </c>
      <c r="E75" s="448">
        <v>0</v>
      </c>
      <c r="F75" s="448">
        <v>0</v>
      </c>
      <c r="G75" s="448">
        <v>0</v>
      </c>
      <c r="H75" s="448">
        <f t="shared" si="18"/>
        <v>282</v>
      </c>
      <c r="I75" s="448">
        <f t="shared" si="19"/>
        <v>111</v>
      </c>
      <c r="J75" s="448">
        <f t="shared" si="20"/>
        <v>393</v>
      </c>
      <c r="K75" s="352" t="s">
        <v>359</v>
      </c>
    </row>
    <row r="76" spans="1:11" ht="21.75" customHeight="1" x14ac:dyDescent="0.25">
      <c r="A76" s="448" t="s">
        <v>360</v>
      </c>
      <c r="B76" s="448">
        <v>276</v>
      </c>
      <c r="C76" s="448">
        <v>31</v>
      </c>
      <c r="D76" s="448">
        <v>307</v>
      </c>
      <c r="E76" s="448">
        <v>0</v>
      </c>
      <c r="F76" s="448">
        <v>0</v>
      </c>
      <c r="G76" s="448">
        <v>0</v>
      </c>
      <c r="H76" s="448">
        <f t="shared" si="18"/>
        <v>276</v>
      </c>
      <c r="I76" s="448">
        <f t="shared" si="19"/>
        <v>31</v>
      </c>
      <c r="J76" s="448">
        <f t="shared" si="20"/>
        <v>307</v>
      </c>
      <c r="K76" s="352" t="s">
        <v>361</v>
      </c>
    </row>
    <row r="77" spans="1:11" ht="21.75" customHeight="1" x14ac:dyDescent="0.25">
      <c r="A77" s="448" t="s">
        <v>364</v>
      </c>
      <c r="B77" s="448">
        <v>38</v>
      </c>
      <c r="C77" s="448">
        <v>8</v>
      </c>
      <c r="D77" s="448">
        <v>46</v>
      </c>
      <c r="E77" s="448">
        <v>0</v>
      </c>
      <c r="F77" s="448">
        <v>0</v>
      </c>
      <c r="G77" s="448">
        <v>0</v>
      </c>
      <c r="H77" s="448">
        <f t="shared" si="18"/>
        <v>38</v>
      </c>
      <c r="I77" s="448">
        <f t="shared" si="19"/>
        <v>8</v>
      </c>
      <c r="J77" s="448">
        <f t="shared" si="20"/>
        <v>46</v>
      </c>
      <c r="K77" s="352" t="s">
        <v>365</v>
      </c>
    </row>
    <row r="78" spans="1:11" ht="21.75" customHeight="1" x14ac:dyDescent="0.25">
      <c r="A78" s="448" t="s">
        <v>414</v>
      </c>
      <c r="B78" s="448">
        <v>497</v>
      </c>
      <c r="C78" s="448">
        <v>115</v>
      </c>
      <c r="D78" s="448">
        <v>612</v>
      </c>
      <c r="E78" s="448">
        <v>0</v>
      </c>
      <c r="F78" s="448">
        <v>0</v>
      </c>
      <c r="G78" s="448">
        <v>0</v>
      </c>
      <c r="H78" s="448">
        <f t="shared" si="18"/>
        <v>497</v>
      </c>
      <c r="I78" s="448">
        <f t="shared" si="19"/>
        <v>115</v>
      </c>
      <c r="J78" s="448">
        <f t="shared" si="20"/>
        <v>612</v>
      </c>
      <c r="K78" s="352" t="s">
        <v>369</v>
      </c>
    </row>
    <row r="79" spans="1:11" ht="21.75" customHeight="1" thickBot="1" x14ac:dyDescent="0.3">
      <c r="A79" s="167" t="s">
        <v>370</v>
      </c>
      <c r="B79" s="77">
        <v>330</v>
      </c>
      <c r="C79" s="77">
        <v>122</v>
      </c>
      <c r="D79" s="77">
        <v>452</v>
      </c>
      <c r="E79" s="77">
        <v>0</v>
      </c>
      <c r="F79" s="77">
        <v>0</v>
      </c>
      <c r="G79" s="77">
        <v>0</v>
      </c>
      <c r="H79" s="77">
        <f t="shared" si="18"/>
        <v>330</v>
      </c>
      <c r="I79" s="77">
        <f t="shared" si="19"/>
        <v>122</v>
      </c>
      <c r="J79" s="77">
        <f t="shared" si="20"/>
        <v>452</v>
      </c>
      <c r="K79" s="88" t="s">
        <v>371</v>
      </c>
    </row>
    <row r="80" spans="1:11" ht="24" customHeight="1" thickTop="1" x14ac:dyDescent="0.25">
      <c r="A80" s="437"/>
      <c r="B80" s="440"/>
      <c r="C80" s="440"/>
      <c r="D80" s="440"/>
      <c r="E80" s="440"/>
      <c r="F80" s="440"/>
      <c r="G80" s="440"/>
      <c r="H80" s="440"/>
      <c r="I80" s="440"/>
      <c r="J80" s="440"/>
      <c r="K80" s="439"/>
    </row>
    <row r="81" spans="1:11" ht="24" customHeight="1" x14ac:dyDescent="0.25">
      <c r="A81" s="437"/>
      <c r="B81" s="440"/>
      <c r="C81" s="440"/>
      <c r="D81" s="440"/>
      <c r="E81" s="440"/>
      <c r="F81" s="440"/>
      <c r="G81" s="440"/>
      <c r="H81" s="440"/>
      <c r="I81" s="440"/>
      <c r="J81" s="440"/>
      <c r="K81" s="439"/>
    </row>
    <row r="82" spans="1:11" ht="24.75" customHeight="1" thickBot="1" x14ac:dyDescent="0.35">
      <c r="A82" s="783" t="s">
        <v>694</v>
      </c>
      <c r="B82" s="783"/>
      <c r="C82" s="783"/>
      <c r="D82" s="783"/>
      <c r="E82" s="783"/>
      <c r="F82" s="783"/>
      <c r="G82" s="783"/>
      <c r="H82" s="783"/>
      <c r="I82" s="783"/>
      <c r="J82" s="783"/>
      <c r="K82" s="150" t="s">
        <v>695</v>
      </c>
    </row>
    <row r="83" spans="1:11" ht="24.75" customHeight="1" thickTop="1" x14ac:dyDescent="0.25">
      <c r="A83" s="736" t="s">
        <v>14</v>
      </c>
      <c r="B83" s="736" t="s">
        <v>6</v>
      </c>
      <c r="C83" s="736"/>
      <c r="D83" s="736"/>
      <c r="E83" s="736" t="s">
        <v>7</v>
      </c>
      <c r="F83" s="736"/>
      <c r="G83" s="736"/>
      <c r="H83" s="736" t="s">
        <v>236</v>
      </c>
      <c r="I83" s="736"/>
      <c r="J83" s="736"/>
      <c r="K83" s="780" t="s">
        <v>164</v>
      </c>
    </row>
    <row r="84" spans="1:11" ht="17.25" customHeight="1" x14ac:dyDescent="0.25">
      <c r="A84" s="737"/>
      <c r="B84" s="737" t="s">
        <v>448</v>
      </c>
      <c r="C84" s="737"/>
      <c r="D84" s="737"/>
      <c r="E84" s="737" t="s">
        <v>128</v>
      </c>
      <c r="F84" s="737"/>
      <c r="G84" s="737"/>
      <c r="H84" s="737" t="s">
        <v>129</v>
      </c>
      <c r="I84" s="737"/>
      <c r="J84" s="737"/>
      <c r="K84" s="781"/>
    </row>
    <row r="85" spans="1:11" ht="14.25" customHeight="1" x14ac:dyDescent="0.25">
      <c r="A85" s="737"/>
      <c r="B85" s="351" t="s">
        <v>237</v>
      </c>
      <c r="C85" s="351" t="s">
        <v>270</v>
      </c>
      <c r="D85" s="351" t="s">
        <v>243</v>
      </c>
      <c r="E85" s="351" t="s">
        <v>237</v>
      </c>
      <c r="F85" s="351" t="s">
        <v>270</v>
      </c>
      <c r="G85" s="351" t="s">
        <v>243</v>
      </c>
      <c r="H85" s="351" t="s">
        <v>237</v>
      </c>
      <c r="I85" s="351" t="s">
        <v>270</v>
      </c>
      <c r="J85" s="351" t="s">
        <v>243</v>
      </c>
      <c r="K85" s="781"/>
    </row>
    <row r="86" spans="1:11" ht="16.5" customHeight="1" thickBot="1" x14ac:dyDescent="0.3">
      <c r="A86" s="738"/>
      <c r="B86" s="362" t="s">
        <v>240</v>
      </c>
      <c r="C86" s="362" t="s">
        <v>241</v>
      </c>
      <c r="D86" s="362" t="s">
        <v>242</v>
      </c>
      <c r="E86" s="362" t="s">
        <v>240</v>
      </c>
      <c r="F86" s="362" t="s">
        <v>241</v>
      </c>
      <c r="G86" s="362" t="s">
        <v>242</v>
      </c>
      <c r="H86" s="362" t="s">
        <v>240</v>
      </c>
      <c r="I86" s="362" t="s">
        <v>241</v>
      </c>
      <c r="J86" s="362" t="s">
        <v>242</v>
      </c>
      <c r="K86" s="782"/>
    </row>
    <row r="87" spans="1:11" ht="21" customHeight="1" x14ac:dyDescent="0.25">
      <c r="A87" s="135" t="s">
        <v>372</v>
      </c>
      <c r="B87" s="188">
        <v>1165</v>
      </c>
      <c r="C87" s="188">
        <v>395</v>
      </c>
      <c r="D87" s="188">
        <v>1560</v>
      </c>
      <c r="E87" s="441">
        <v>0</v>
      </c>
      <c r="F87" s="441">
        <v>0</v>
      </c>
      <c r="G87" s="441">
        <v>0</v>
      </c>
      <c r="H87" s="441">
        <f>E87+B87</f>
        <v>1165</v>
      </c>
      <c r="I87" s="441">
        <f t="shared" ref="I87:J87" si="21">F87+C87</f>
        <v>395</v>
      </c>
      <c r="J87" s="441">
        <f t="shared" si="21"/>
        <v>1560</v>
      </c>
      <c r="K87" s="180" t="s">
        <v>373</v>
      </c>
    </row>
    <row r="88" spans="1:11" ht="21" customHeight="1" x14ac:dyDescent="0.25">
      <c r="A88" s="448" t="s">
        <v>529</v>
      </c>
      <c r="B88" s="441">
        <v>146</v>
      </c>
      <c r="C88" s="441">
        <v>43</v>
      </c>
      <c r="D88" s="441">
        <v>189</v>
      </c>
      <c r="E88" s="441">
        <v>0</v>
      </c>
      <c r="F88" s="441">
        <v>0</v>
      </c>
      <c r="G88" s="441">
        <v>0</v>
      </c>
      <c r="H88" s="441">
        <f t="shared" ref="H88:H104" si="22">E88+B88</f>
        <v>146</v>
      </c>
      <c r="I88" s="441">
        <f t="shared" ref="I88:I104" si="23">F88+C88</f>
        <v>43</v>
      </c>
      <c r="J88" s="441">
        <f t="shared" ref="J88:J104" si="24">G88+D88</f>
        <v>189</v>
      </c>
      <c r="K88" s="352" t="s">
        <v>530</v>
      </c>
    </row>
    <row r="89" spans="1:11" ht="21" customHeight="1" x14ac:dyDescent="0.25">
      <c r="A89" s="448" t="s">
        <v>374</v>
      </c>
      <c r="B89" s="441">
        <v>169</v>
      </c>
      <c r="C89" s="441">
        <v>78</v>
      </c>
      <c r="D89" s="441">
        <v>247</v>
      </c>
      <c r="E89" s="441">
        <v>0</v>
      </c>
      <c r="F89" s="441">
        <v>0</v>
      </c>
      <c r="G89" s="441">
        <v>0</v>
      </c>
      <c r="H89" s="441">
        <f t="shared" si="22"/>
        <v>169</v>
      </c>
      <c r="I89" s="441">
        <f t="shared" si="23"/>
        <v>78</v>
      </c>
      <c r="J89" s="441">
        <f t="shared" si="24"/>
        <v>247</v>
      </c>
      <c r="K89" s="352" t="s">
        <v>375</v>
      </c>
    </row>
    <row r="90" spans="1:11" ht="21" customHeight="1" x14ac:dyDescent="0.25">
      <c r="A90" s="448" t="s">
        <v>376</v>
      </c>
      <c r="B90" s="441">
        <v>19</v>
      </c>
      <c r="C90" s="441">
        <v>5</v>
      </c>
      <c r="D90" s="441">
        <v>24</v>
      </c>
      <c r="E90" s="441">
        <v>0</v>
      </c>
      <c r="F90" s="441">
        <v>0</v>
      </c>
      <c r="G90" s="441">
        <v>0</v>
      </c>
      <c r="H90" s="441">
        <f t="shared" si="22"/>
        <v>19</v>
      </c>
      <c r="I90" s="441">
        <f t="shared" si="23"/>
        <v>5</v>
      </c>
      <c r="J90" s="441">
        <f t="shared" si="24"/>
        <v>24</v>
      </c>
      <c r="K90" s="352" t="s">
        <v>377</v>
      </c>
    </row>
    <row r="91" spans="1:11" ht="21" customHeight="1" x14ac:dyDescent="0.25">
      <c r="A91" s="448" t="s">
        <v>378</v>
      </c>
      <c r="B91" s="441">
        <v>52</v>
      </c>
      <c r="C91" s="441">
        <v>45</v>
      </c>
      <c r="D91" s="441">
        <v>97</v>
      </c>
      <c r="E91" s="441">
        <v>0</v>
      </c>
      <c r="F91" s="441">
        <v>0</v>
      </c>
      <c r="G91" s="441">
        <v>0</v>
      </c>
      <c r="H91" s="441">
        <f t="shared" si="22"/>
        <v>52</v>
      </c>
      <c r="I91" s="441">
        <f t="shared" si="23"/>
        <v>45</v>
      </c>
      <c r="J91" s="441">
        <f t="shared" si="24"/>
        <v>97</v>
      </c>
      <c r="K91" s="352" t="s">
        <v>379</v>
      </c>
    </row>
    <row r="92" spans="1:11" ht="21" customHeight="1" x14ac:dyDescent="0.25">
      <c r="A92" s="448" t="s">
        <v>384</v>
      </c>
      <c r="B92" s="441">
        <v>374</v>
      </c>
      <c r="C92" s="441">
        <v>60</v>
      </c>
      <c r="D92" s="441">
        <v>434</v>
      </c>
      <c r="E92" s="441">
        <v>0</v>
      </c>
      <c r="F92" s="441">
        <v>0</v>
      </c>
      <c r="G92" s="441">
        <v>0</v>
      </c>
      <c r="H92" s="441">
        <f t="shared" si="22"/>
        <v>374</v>
      </c>
      <c r="I92" s="441">
        <f t="shared" si="23"/>
        <v>60</v>
      </c>
      <c r="J92" s="441">
        <f t="shared" si="24"/>
        <v>434</v>
      </c>
      <c r="K92" s="423" t="s">
        <v>385</v>
      </c>
    </row>
    <row r="93" spans="1:11" ht="21" customHeight="1" x14ac:dyDescent="0.25">
      <c r="A93" s="448" t="s">
        <v>415</v>
      </c>
      <c r="B93" s="441">
        <v>11</v>
      </c>
      <c r="C93" s="441">
        <v>0</v>
      </c>
      <c r="D93" s="441">
        <v>11</v>
      </c>
      <c r="E93" s="441">
        <v>0</v>
      </c>
      <c r="F93" s="441">
        <v>0</v>
      </c>
      <c r="G93" s="441">
        <v>0</v>
      </c>
      <c r="H93" s="441">
        <f t="shared" si="22"/>
        <v>11</v>
      </c>
      <c r="I93" s="441">
        <f t="shared" si="23"/>
        <v>0</v>
      </c>
      <c r="J93" s="441">
        <f t="shared" si="24"/>
        <v>11</v>
      </c>
      <c r="K93" s="410" t="s">
        <v>387</v>
      </c>
    </row>
    <row r="94" spans="1:11" ht="21" customHeight="1" x14ac:dyDescent="0.25">
      <c r="A94" s="448" t="s">
        <v>388</v>
      </c>
      <c r="B94" s="441">
        <v>87</v>
      </c>
      <c r="C94" s="441">
        <v>30</v>
      </c>
      <c r="D94" s="441">
        <v>117</v>
      </c>
      <c r="E94" s="441">
        <v>0</v>
      </c>
      <c r="F94" s="441">
        <v>0</v>
      </c>
      <c r="G94" s="441">
        <v>0</v>
      </c>
      <c r="H94" s="441">
        <f t="shared" si="22"/>
        <v>87</v>
      </c>
      <c r="I94" s="441">
        <f t="shared" si="23"/>
        <v>30</v>
      </c>
      <c r="J94" s="441">
        <f t="shared" si="24"/>
        <v>117</v>
      </c>
      <c r="K94" s="352" t="s">
        <v>389</v>
      </c>
    </row>
    <row r="95" spans="1:11" ht="21" customHeight="1" x14ac:dyDescent="0.25">
      <c r="A95" s="448" t="s">
        <v>392</v>
      </c>
      <c r="B95" s="441">
        <v>165</v>
      </c>
      <c r="C95" s="441">
        <v>36</v>
      </c>
      <c r="D95" s="441">
        <v>201</v>
      </c>
      <c r="E95" s="441">
        <v>0</v>
      </c>
      <c r="F95" s="441">
        <v>0</v>
      </c>
      <c r="G95" s="441">
        <v>0</v>
      </c>
      <c r="H95" s="441">
        <f t="shared" si="22"/>
        <v>165</v>
      </c>
      <c r="I95" s="441">
        <f t="shared" si="23"/>
        <v>36</v>
      </c>
      <c r="J95" s="441">
        <f t="shared" si="24"/>
        <v>201</v>
      </c>
      <c r="K95" s="352" t="s">
        <v>393</v>
      </c>
    </row>
    <row r="96" spans="1:11" ht="21" customHeight="1" x14ac:dyDescent="0.25">
      <c r="A96" s="448" t="s">
        <v>416</v>
      </c>
      <c r="B96" s="441">
        <v>151</v>
      </c>
      <c r="C96" s="441">
        <v>30</v>
      </c>
      <c r="D96" s="441">
        <v>181</v>
      </c>
      <c r="E96" s="441">
        <v>0</v>
      </c>
      <c r="F96" s="441">
        <v>0</v>
      </c>
      <c r="G96" s="441">
        <v>0</v>
      </c>
      <c r="H96" s="441">
        <f t="shared" si="22"/>
        <v>151</v>
      </c>
      <c r="I96" s="441">
        <f t="shared" si="23"/>
        <v>30</v>
      </c>
      <c r="J96" s="441">
        <f t="shared" si="24"/>
        <v>181</v>
      </c>
      <c r="K96" s="352" t="s">
        <v>417</v>
      </c>
    </row>
    <row r="97" spans="1:11" ht="21" customHeight="1" x14ac:dyDescent="0.25">
      <c r="A97" s="448" t="s">
        <v>394</v>
      </c>
      <c r="B97" s="441">
        <v>587</v>
      </c>
      <c r="C97" s="441">
        <v>200</v>
      </c>
      <c r="D97" s="441">
        <v>787</v>
      </c>
      <c r="E97" s="441">
        <v>0</v>
      </c>
      <c r="F97" s="441">
        <v>0</v>
      </c>
      <c r="G97" s="441">
        <v>0</v>
      </c>
      <c r="H97" s="441">
        <f t="shared" si="22"/>
        <v>587</v>
      </c>
      <c r="I97" s="441">
        <f t="shared" si="23"/>
        <v>200</v>
      </c>
      <c r="J97" s="441">
        <f t="shared" si="24"/>
        <v>787</v>
      </c>
      <c r="K97" s="352" t="s">
        <v>395</v>
      </c>
    </row>
    <row r="98" spans="1:11" ht="21" customHeight="1" x14ac:dyDescent="0.25">
      <c r="A98" s="448" t="s">
        <v>396</v>
      </c>
      <c r="B98" s="441">
        <v>218</v>
      </c>
      <c r="C98" s="441">
        <v>82</v>
      </c>
      <c r="D98" s="441">
        <v>300</v>
      </c>
      <c r="E98" s="441">
        <v>0</v>
      </c>
      <c r="F98" s="441">
        <v>0</v>
      </c>
      <c r="G98" s="441">
        <v>0</v>
      </c>
      <c r="H98" s="441">
        <f t="shared" si="22"/>
        <v>218</v>
      </c>
      <c r="I98" s="441">
        <f t="shared" si="23"/>
        <v>82</v>
      </c>
      <c r="J98" s="441">
        <f t="shared" si="24"/>
        <v>300</v>
      </c>
      <c r="K98" s="423" t="s">
        <v>397</v>
      </c>
    </row>
    <row r="99" spans="1:11" ht="21" customHeight="1" x14ac:dyDescent="0.25">
      <c r="A99" s="448" t="s">
        <v>398</v>
      </c>
      <c r="B99" s="441">
        <v>254</v>
      </c>
      <c r="C99" s="441">
        <v>38</v>
      </c>
      <c r="D99" s="441">
        <v>292</v>
      </c>
      <c r="E99" s="441">
        <v>0</v>
      </c>
      <c r="F99" s="441">
        <v>0</v>
      </c>
      <c r="G99" s="441">
        <v>0</v>
      </c>
      <c r="H99" s="441">
        <f t="shared" si="22"/>
        <v>254</v>
      </c>
      <c r="I99" s="441">
        <f t="shared" si="23"/>
        <v>38</v>
      </c>
      <c r="J99" s="441">
        <f t="shared" si="24"/>
        <v>292</v>
      </c>
      <c r="K99" s="352" t="s">
        <v>399</v>
      </c>
    </row>
    <row r="100" spans="1:11" ht="21" customHeight="1" x14ac:dyDescent="0.25">
      <c r="A100" s="448" t="s">
        <v>400</v>
      </c>
      <c r="B100" s="441">
        <v>63</v>
      </c>
      <c r="C100" s="441">
        <v>20</v>
      </c>
      <c r="D100" s="441">
        <v>83</v>
      </c>
      <c r="E100" s="441">
        <v>0</v>
      </c>
      <c r="F100" s="441">
        <v>0</v>
      </c>
      <c r="G100" s="441">
        <v>0</v>
      </c>
      <c r="H100" s="441">
        <f t="shared" si="22"/>
        <v>63</v>
      </c>
      <c r="I100" s="441">
        <f t="shared" si="23"/>
        <v>20</v>
      </c>
      <c r="J100" s="441">
        <f t="shared" si="24"/>
        <v>83</v>
      </c>
      <c r="K100" s="352" t="s">
        <v>401</v>
      </c>
    </row>
    <row r="101" spans="1:11" ht="21" customHeight="1" x14ac:dyDescent="0.25">
      <c r="A101" s="448" t="s">
        <v>402</v>
      </c>
      <c r="B101" s="441">
        <v>102</v>
      </c>
      <c r="C101" s="441">
        <v>37</v>
      </c>
      <c r="D101" s="441">
        <v>139</v>
      </c>
      <c r="E101" s="441">
        <v>0</v>
      </c>
      <c r="F101" s="441">
        <v>0</v>
      </c>
      <c r="G101" s="441">
        <v>0</v>
      </c>
      <c r="H101" s="441">
        <f t="shared" si="22"/>
        <v>102</v>
      </c>
      <c r="I101" s="441">
        <f t="shared" si="23"/>
        <v>37</v>
      </c>
      <c r="J101" s="441">
        <f t="shared" si="24"/>
        <v>139</v>
      </c>
      <c r="K101" s="352" t="s">
        <v>457</v>
      </c>
    </row>
    <row r="102" spans="1:11" ht="21" customHeight="1" x14ac:dyDescent="0.25">
      <c r="A102" s="448" t="s">
        <v>403</v>
      </c>
      <c r="B102" s="441">
        <v>481</v>
      </c>
      <c r="C102" s="441">
        <v>114</v>
      </c>
      <c r="D102" s="441">
        <v>595</v>
      </c>
      <c r="E102" s="441">
        <v>0</v>
      </c>
      <c r="F102" s="441">
        <v>0</v>
      </c>
      <c r="G102" s="441">
        <v>0</v>
      </c>
      <c r="H102" s="441">
        <f t="shared" si="22"/>
        <v>481</v>
      </c>
      <c r="I102" s="441">
        <f t="shared" si="23"/>
        <v>114</v>
      </c>
      <c r="J102" s="441">
        <f t="shared" si="24"/>
        <v>595</v>
      </c>
      <c r="K102" s="352" t="s">
        <v>404</v>
      </c>
    </row>
    <row r="103" spans="1:11" s="1" customFormat="1" ht="21" customHeight="1" x14ac:dyDescent="0.25">
      <c r="A103" s="448" t="s">
        <v>390</v>
      </c>
      <c r="B103" s="441">
        <v>500</v>
      </c>
      <c r="C103" s="441">
        <v>126</v>
      </c>
      <c r="D103" s="441">
        <v>626</v>
      </c>
      <c r="E103" s="441">
        <v>0</v>
      </c>
      <c r="F103" s="441">
        <v>0</v>
      </c>
      <c r="G103" s="441">
        <v>0</v>
      </c>
      <c r="H103" s="441">
        <f t="shared" si="22"/>
        <v>500</v>
      </c>
      <c r="I103" s="441">
        <f t="shared" si="23"/>
        <v>126</v>
      </c>
      <c r="J103" s="441">
        <f t="shared" si="24"/>
        <v>626</v>
      </c>
      <c r="K103" s="423" t="s">
        <v>391</v>
      </c>
    </row>
    <row r="104" spans="1:11" ht="21" customHeight="1" thickBot="1" x14ac:dyDescent="0.3">
      <c r="A104" s="88" t="s">
        <v>418</v>
      </c>
      <c r="B104" s="477">
        <v>72</v>
      </c>
      <c r="C104" s="477">
        <v>7</v>
      </c>
      <c r="D104" s="477">
        <v>79</v>
      </c>
      <c r="E104" s="477">
        <v>0</v>
      </c>
      <c r="F104" s="477">
        <v>0</v>
      </c>
      <c r="G104" s="477">
        <v>0</v>
      </c>
      <c r="H104" s="477">
        <f t="shared" si="22"/>
        <v>72</v>
      </c>
      <c r="I104" s="477">
        <f t="shared" si="23"/>
        <v>7</v>
      </c>
      <c r="J104" s="477">
        <f t="shared" si="24"/>
        <v>79</v>
      </c>
      <c r="K104" s="88" t="s">
        <v>419</v>
      </c>
    </row>
    <row r="105" spans="1:11" ht="24.75" customHeight="1" thickTop="1" x14ac:dyDescent="0.25">
      <c r="A105" s="437"/>
      <c r="B105" s="440"/>
      <c r="C105" s="440"/>
      <c r="D105" s="440"/>
      <c r="E105" s="440"/>
      <c r="F105" s="440"/>
      <c r="G105" s="440"/>
      <c r="H105" s="440"/>
      <c r="I105" s="440"/>
      <c r="J105" s="440"/>
      <c r="K105" s="439"/>
    </row>
    <row r="106" spans="1:11" ht="24.75" customHeight="1" x14ac:dyDescent="0.25">
      <c r="A106" s="437"/>
      <c r="B106" s="440"/>
      <c r="C106" s="440"/>
      <c r="D106" s="440"/>
      <c r="E106" s="440"/>
      <c r="F106" s="440"/>
      <c r="G106" s="440"/>
      <c r="H106" s="440"/>
      <c r="I106" s="440"/>
      <c r="J106" s="440"/>
      <c r="K106" s="439"/>
    </row>
    <row r="107" spans="1:11" ht="24.75" customHeight="1" x14ac:dyDescent="0.25">
      <c r="A107" s="437"/>
      <c r="B107" s="440"/>
      <c r="C107" s="440"/>
      <c r="D107" s="440"/>
      <c r="E107" s="440"/>
      <c r="F107" s="440"/>
      <c r="G107" s="440"/>
      <c r="H107" s="440"/>
      <c r="I107" s="440"/>
      <c r="J107" s="440"/>
      <c r="K107" s="439"/>
    </row>
    <row r="108" spans="1:11" ht="24.75" customHeight="1" x14ac:dyDescent="0.25">
      <c r="A108" s="437"/>
      <c r="B108" s="440"/>
      <c r="C108" s="440"/>
      <c r="D108" s="440"/>
      <c r="E108" s="440"/>
      <c r="F108" s="440"/>
      <c r="G108" s="440"/>
      <c r="H108" s="440"/>
      <c r="I108" s="440"/>
      <c r="J108" s="440"/>
      <c r="K108" s="439"/>
    </row>
    <row r="109" spans="1:11" ht="24.75" customHeight="1" thickBot="1" x14ac:dyDescent="0.35">
      <c r="A109" s="783" t="s">
        <v>694</v>
      </c>
      <c r="B109" s="783"/>
      <c r="C109" s="783"/>
      <c r="D109" s="783"/>
      <c r="E109" s="783"/>
      <c r="F109" s="783"/>
      <c r="G109" s="783"/>
      <c r="H109" s="783"/>
      <c r="I109" s="783"/>
      <c r="J109" s="783"/>
      <c r="K109" s="150" t="s">
        <v>695</v>
      </c>
    </row>
    <row r="110" spans="1:11" ht="24.75" customHeight="1" thickTop="1" x14ac:dyDescent="0.25">
      <c r="A110" s="736" t="s">
        <v>14</v>
      </c>
      <c r="B110" s="736" t="s">
        <v>6</v>
      </c>
      <c r="C110" s="736"/>
      <c r="D110" s="736"/>
      <c r="E110" s="736" t="s">
        <v>7</v>
      </c>
      <c r="F110" s="736"/>
      <c r="G110" s="736"/>
      <c r="H110" s="736" t="s">
        <v>236</v>
      </c>
      <c r="I110" s="736"/>
      <c r="J110" s="736"/>
      <c r="K110" s="780" t="s">
        <v>164</v>
      </c>
    </row>
    <row r="111" spans="1:11" ht="24.75" customHeight="1" x14ac:dyDescent="0.25">
      <c r="A111" s="737"/>
      <c r="B111" s="737" t="s">
        <v>448</v>
      </c>
      <c r="C111" s="737"/>
      <c r="D111" s="737"/>
      <c r="E111" s="737" t="s">
        <v>128</v>
      </c>
      <c r="F111" s="737"/>
      <c r="G111" s="737"/>
      <c r="H111" s="737" t="s">
        <v>129</v>
      </c>
      <c r="I111" s="737"/>
      <c r="J111" s="737"/>
      <c r="K111" s="781"/>
    </row>
    <row r="112" spans="1:11" ht="24.75" customHeight="1" x14ac:dyDescent="0.25">
      <c r="A112" s="737"/>
      <c r="B112" s="413" t="s">
        <v>237</v>
      </c>
      <c r="C112" s="413" t="s">
        <v>270</v>
      </c>
      <c r="D112" s="413" t="s">
        <v>243</v>
      </c>
      <c r="E112" s="413" t="s">
        <v>237</v>
      </c>
      <c r="F112" s="413" t="s">
        <v>270</v>
      </c>
      <c r="G112" s="413" t="s">
        <v>243</v>
      </c>
      <c r="H112" s="413" t="s">
        <v>237</v>
      </c>
      <c r="I112" s="413" t="s">
        <v>270</v>
      </c>
      <c r="J112" s="413" t="s">
        <v>243</v>
      </c>
      <c r="K112" s="781"/>
    </row>
    <row r="113" spans="1:11" ht="24.75" customHeight="1" thickBot="1" x14ac:dyDescent="0.3">
      <c r="A113" s="738"/>
      <c r="B113" s="362" t="s">
        <v>240</v>
      </c>
      <c r="C113" s="362" t="s">
        <v>241</v>
      </c>
      <c r="D113" s="362" t="s">
        <v>242</v>
      </c>
      <c r="E113" s="362" t="s">
        <v>240</v>
      </c>
      <c r="F113" s="362" t="s">
        <v>241</v>
      </c>
      <c r="G113" s="362" t="s">
        <v>242</v>
      </c>
      <c r="H113" s="362" t="s">
        <v>240</v>
      </c>
      <c r="I113" s="362" t="s">
        <v>241</v>
      </c>
      <c r="J113" s="362" t="s">
        <v>242</v>
      </c>
      <c r="K113" s="782"/>
    </row>
    <row r="114" spans="1:11" ht="21" customHeight="1" x14ac:dyDescent="0.3">
      <c r="A114" s="135" t="s">
        <v>420</v>
      </c>
      <c r="B114" s="375">
        <v>35</v>
      </c>
      <c r="C114" s="375">
        <v>21</v>
      </c>
      <c r="D114" s="375">
        <v>56</v>
      </c>
      <c r="E114" s="441">
        <v>0</v>
      </c>
      <c r="F114" s="441">
        <v>0</v>
      </c>
      <c r="G114" s="441">
        <v>0</v>
      </c>
      <c r="H114" s="474">
        <f>E114+B114</f>
        <v>35</v>
      </c>
      <c r="I114" s="474">
        <f t="shared" ref="I114:J114" si="25">F114+C114</f>
        <v>21</v>
      </c>
      <c r="J114" s="474">
        <f t="shared" si="25"/>
        <v>56</v>
      </c>
      <c r="K114" s="180" t="s">
        <v>383</v>
      </c>
    </row>
    <row r="115" spans="1:11" ht="21" customHeight="1" x14ac:dyDescent="0.25">
      <c r="A115" s="475" t="s">
        <v>492</v>
      </c>
      <c r="B115" s="423">
        <v>497</v>
      </c>
      <c r="C115" s="423">
        <v>271</v>
      </c>
      <c r="D115" s="423">
        <v>768</v>
      </c>
      <c r="E115" s="441">
        <v>0</v>
      </c>
      <c r="F115" s="441">
        <v>0</v>
      </c>
      <c r="G115" s="441">
        <v>0</v>
      </c>
      <c r="H115" s="474">
        <f t="shared" ref="H115:H129" si="26">E115+B115</f>
        <v>497</v>
      </c>
      <c r="I115" s="474">
        <f t="shared" ref="I115:I129" si="27">F115+C115</f>
        <v>271</v>
      </c>
      <c r="J115" s="474">
        <f t="shared" ref="J115:J129" si="28">G115+D115</f>
        <v>768</v>
      </c>
      <c r="K115" s="423" t="s">
        <v>517</v>
      </c>
    </row>
    <row r="116" spans="1:11" ht="21" customHeight="1" x14ac:dyDescent="0.25">
      <c r="A116" s="475" t="s">
        <v>421</v>
      </c>
      <c r="B116" s="423">
        <v>177</v>
      </c>
      <c r="C116" s="423">
        <v>60</v>
      </c>
      <c r="D116" s="423">
        <v>237</v>
      </c>
      <c r="E116" s="441">
        <v>0</v>
      </c>
      <c r="F116" s="441">
        <v>0</v>
      </c>
      <c r="G116" s="441">
        <v>0</v>
      </c>
      <c r="H116" s="474">
        <f t="shared" si="26"/>
        <v>177</v>
      </c>
      <c r="I116" s="474">
        <f t="shared" si="27"/>
        <v>60</v>
      </c>
      <c r="J116" s="474">
        <f t="shared" si="28"/>
        <v>237</v>
      </c>
      <c r="K116" s="423" t="s">
        <v>422</v>
      </c>
    </row>
    <row r="117" spans="1:11" ht="21" customHeight="1" x14ac:dyDescent="0.25">
      <c r="A117" s="475" t="s">
        <v>405</v>
      </c>
      <c r="B117" s="423">
        <v>260</v>
      </c>
      <c r="C117" s="423">
        <v>89</v>
      </c>
      <c r="D117" s="423">
        <v>349</v>
      </c>
      <c r="E117" s="441">
        <v>0</v>
      </c>
      <c r="F117" s="441">
        <v>0</v>
      </c>
      <c r="G117" s="441">
        <v>0</v>
      </c>
      <c r="H117" s="474">
        <f t="shared" si="26"/>
        <v>260</v>
      </c>
      <c r="I117" s="474">
        <f t="shared" si="27"/>
        <v>89</v>
      </c>
      <c r="J117" s="474">
        <f t="shared" si="28"/>
        <v>349</v>
      </c>
      <c r="K117" s="423" t="s">
        <v>406</v>
      </c>
    </row>
    <row r="118" spans="1:11" ht="21" customHeight="1" x14ac:dyDescent="0.25">
      <c r="A118" s="475" t="s">
        <v>499</v>
      </c>
      <c r="B118" s="423">
        <v>47</v>
      </c>
      <c r="C118" s="423">
        <v>15</v>
      </c>
      <c r="D118" s="423">
        <v>62</v>
      </c>
      <c r="E118" s="441">
        <v>0</v>
      </c>
      <c r="F118" s="441">
        <v>0</v>
      </c>
      <c r="G118" s="441">
        <v>0</v>
      </c>
      <c r="H118" s="474">
        <f t="shared" si="26"/>
        <v>47</v>
      </c>
      <c r="I118" s="474">
        <f t="shared" si="27"/>
        <v>15</v>
      </c>
      <c r="J118" s="474">
        <f t="shared" si="28"/>
        <v>62</v>
      </c>
      <c r="K118" s="423" t="s">
        <v>407</v>
      </c>
    </row>
    <row r="119" spans="1:11" ht="21" customHeight="1" x14ac:dyDescent="0.25">
      <c r="A119" s="475" t="s">
        <v>410</v>
      </c>
      <c r="B119" s="423">
        <v>40</v>
      </c>
      <c r="C119" s="423">
        <v>27</v>
      </c>
      <c r="D119" s="423">
        <v>67</v>
      </c>
      <c r="E119" s="441">
        <v>0</v>
      </c>
      <c r="F119" s="441">
        <v>0</v>
      </c>
      <c r="G119" s="441">
        <v>0</v>
      </c>
      <c r="H119" s="474">
        <f t="shared" si="26"/>
        <v>40</v>
      </c>
      <c r="I119" s="474">
        <f t="shared" si="27"/>
        <v>27</v>
      </c>
      <c r="J119" s="474">
        <f t="shared" si="28"/>
        <v>67</v>
      </c>
      <c r="K119" s="423" t="s">
        <v>411</v>
      </c>
    </row>
    <row r="120" spans="1:11" ht="21" customHeight="1" x14ac:dyDescent="0.25">
      <c r="A120" s="475" t="s">
        <v>493</v>
      </c>
      <c r="B120" s="423">
        <v>10</v>
      </c>
      <c r="C120" s="423">
        <v>5</v>
      </c>
      <c r="D120" s="423">
        <v>15</v>
      </c>
      <c r="E120" s="441">
        <v>0</v>
      </c>
      <c r="F120" s="441">
        <v>0</v>
      </c>
      <c r="G120" s="441">
        <v>0</v>
      </c>
      <c r="H120" s="474">
        <f t="shared" si="26"/>
        <v>10</v>
      </c>
      <c r="I120" s="474">
        <f t="shared" si="27"/>
        <v>5</v>
      </c>
      <c r="J120" s="474">
        <f t="shared" si="28"/>
        <v>15</v>
      </c>
      <c r="K120" s="423" t="s">
        <v>518</v>
      </c>
    </row>
    <row r="121" spans="1:11" ht="21" customHeight="1" x14ac:dyDescent="0.25">
      <c r="A121" s="475" t="s">
        <v>500</v>
      </c>
      <c r="B121" s="423">
        <v>214</v>
      </c>
      <c r="C121" s="423">
        <v>53</v>
      </c>
      <c r="D121" s="423">
        <v>267</v>
      </c>
      <c r="E121" s="441">
        <v>0</v>
      </c>
      <c r="F121" s="441">
        <v>0</v>
      </c>
      <c r="G121" s="441">
        <v>0</v>
      </c>
      <c r="H121" s="474">
        <f t="shared" si="26"/>
        <v>214</v>
      </c>
      <c r="I121" s="474">
        <f t="shared" si="27"/>
        <v>53</v>
      </c>
      <c r="J121" s="474">
        <f t="shared" si="28"/>
        <v>267</v>
      </c>
      <c r="K121" s="423" t="s">
        <v>519</v>
      </c>
    </row>
    <row r="122" spans="1:11" ht="21" customHeight="1" x14ac:dyDescent="0.25">
      <c r="A122" s="475" t="s">
        <v>498</v>
      </c>
      <c r="B122" s="423">
        <v>35</v>
      </c>
      <c r="C122" s="423">
        <v>17</v>
      </c>
      <c r="D122" s="423">
        <v>52</v>
      </c>
      <c r="E122" s="441">
        <v>0</v>
      </c>
      <c r="F122" s="441">
        <v>0</v>
      </c>
      <c r="G122" s="441">
        <v>0</v>
      </c>
      <c r="H122" s="474">
        <f t="shared" si="26"/>
        <v>35</v>
      </c>
      <c r="I122" s="474">
        <f t="shared" si="27"/>
        <v>17</v>
      </c>
      <c r="J122" s="474">
        <f t="shared" si="28"/>
        <v>52</v>
      </c>
      <c r="K122" s="423" t="s">
        <v>520</v>
      </c>
    </row>
    <row r="123" spans="1:11" ht="21" customHeight="1" x14ac:dyDescent="0.25">
      <c r="A123" s="475" t="s">
        <v>495</v>
      </c>
      <c r="B123" s="423">
        <v>189</v>
      </c>
      <c r="C123" s="423">
        <v>22</v>
      </c>
      <c r="D123" s="423">
        <v>211</v>
      </c>
      <c r="E123" s="441">
        <v>0</v>
      </c>
      <c r="F123" s="441">
        <v>0</v>
      </c>
      <c r="G123" s="441">
        <v>0</v>
      </c>
      <c r="H123" s="474">
        <f t="shared" si="26"/>
        <v>189</v>
      </c>
      <c r="I123" s="474">
        <f t="shared" si="27"/>
        <v>22</v>
      </c>
      <c r="J123" s="474">
        <f t="shared" si="28"/>
        <v>211</v>
      </c>
      <c r="K123" s="423" t="s">
        <v>521</v>
      </c>
    </row>
    <row r="124" spans="1:11" ht="21" customHeight="1" x14ac:dyDescent="0.25">
      <c r="A124" s="475" t="s">
        <v>497</v>
      </c>
      <c r="B124" s="423">
        <v>196</v>
      </c>
      <c r="C124" s="423">
        <v>17</v>
      </c>
      <c r="D124" s="423">
        <v>213</v>
      </c>
      <c r="E124" s="441">
        <v>0</v>
      </c>
      <c r="F124" s="441">
        <v>0</v>
      </c>
      <c r="G124" s="441">
        <v>0</v>
      </c>
      <c r="H124" s="474">
        <f t="shared" si="26"/>
        <v>196</v>
      </c>
      <c r="I124" s="474">
        <f t="shared" si="27"/>
        <v>17</v>
      </c>
      <c r="J124" s="474">
        <f t="shared" si="28"/>
        <v>213</v>
      </c>
      <c r="K124" s="423" t="s">
        <v>522</v>
      </c>
    </row>
    <row r="125" spans="1:11" ht="21" customHeight="1" x14ac:dyDescent="0.25">
      <c r="A125" s="475" t="s">
        <v>543</v>
      </c>
      <c r="B125" s="423">
        <v>123</v>
      </c>
      <c r="C125" s="423">
        <v>3</v>
      </c>
      <c r="D125" s="423">
        <v>126</v>
      </c>
      <c r="E125" s="441">
        <v>0</v>
      </c>
      <c r="F125" s="441">
        <v>0</v>
      </c>
      <c r="G125" s="441">
        <v>0</v>
      </c>
      <c r="H125" s="474">
        <f t="shared" si="26"/>
        <v>123</v>
      </c>
      <c r="I125" s="474">
        <f t="shared" si="27"/>
        <v>3</v>
      </c>
      <c r="J125" s="474">
        <f t="shared" si="28"/>
        <v>126</v>
      </c>
      <c r="K125" s="423" t="s">
        <v>565</v>
      </c>
    </row>
    <row r="126" spans="1:11" ht="21" customHeight="1" x14ac:dyDescent="0.25">
      <c r="A126" s="475" t="s">
        <v>544</v>
      </c>
      <c r="B126" s="423">
        <v>46</v>
      </c>
      <c r="C126" s="423">
        <v>5</v>
      </c>
      <c r="D126" s="423">
        <v>51</v>
      </c>
      <c r="E126" s="441">
        <v>0</v>
      </c>
      <c r="F126" s="441">
        <v>0</v>
      </c>
      <c r="G126" s="441">
        <v>0</v>
      </c>
      <c r="H126" s="474">
        <f t="shared" si="26"/>
        <v>46</v>
      </c>
      <c r="I126" s="474">
        <f t="shared" si="27"/>
        <v>5</v>
      </c>
      <c r="J126" s="474">
        <f t="shared" si="28"/>
        <v>51</v>
      </c>
      <c r="K126" s="423" t="s">
        <v>564</v>
      </c>
    </row>
    <row r="127" spans="1:11" ht="21" customHeight="1" x14ac:dyDescent="0.25">
      <c r="A127" s="475" t="s">
        <v>545</v>
      </c>
      <c r="B127" s="423">
        <v>110</v>
      </c>
      <c r="C127" s="423">
        <v>71</v>
      </c>
      <c r="D127" s="423">
        <v>181</v>
      </c>
      <c r="E127" s="441">
        <v>0</v>
      </c>
      <c r="F127" s="441">
        <v>0</v>
      </c>
      <c r="G127" s="441">
        <v>0</v>
      </c>
      <c r="H127" s="474">
        <f t="shared" si="26"/>
        <v>110</v>
      </c>
      <c r="I127" s="474">
        <f t="shared" si="27"/>
        <v>71</v>
      </c>
      <c r="J127" s="474">
        <f t="shared" si="28"/>
        <v>181</v>
      </c>
      <c r="K127" s="423" t="s">
        <v>563</v>
      </c>
    </row>
    <row r="128" spans="1:11" ht="21" customHeight="1" thickBot="1" x14ac:dyDescent="0.35">
      <c r="A128" s="437" t="s">
        <v>13</v>
      </c>
      <c r="B128" s="375">
        <f>SUM(B114:B127,B87:B104,B70:B79)</f>
        <v>8943</v>
      </c>
      <c r="C128" s="375">
        <f t="shared" ref="C128:G128" si="29">SUM(C114:C127,C87:C104,C70:C79)</f>
        <v>2784</v>
      </c>
      <c r="D128" s="375">
        <f t="shared" si="29"/>
        <v>11727</v>
      </c>
      <c r="E128" s="375">
        <f t="shared" si="29"/>
        <v>1</v>
      </c>
      <c r="F128" s="375">
        <f t="shared" si="29"/>
        <v>0</v>
      </c>
      <c r="G128" s="375">
        <f t="shared" si="29"/>
        <v>1</v>
      </c>
      <c r="H128" s="474">
        <f t="shared" si="26"/>
        <v>8944</v>
      </c>
      <c r="I128" s="474">
        <f t="shared" si="27"/>
        <v>2784</v>
      </c>
      <c r="J128" s="474">
        <f t="shared" si="28"/>
        <v>11728</v>
      </c>
      <c r="K128" s="173" t="s">
        <v>171</v>
      </c>
    </row>
    <row r="129" spans="1:11" ht="21" customHeight="1" thickBot="1" x14ac:dyDescent="0.3">
      <c r="A129" s="438" t="s">
        <v>423</v>
      </c>
      <c r="B129" s="25">
        <f>SUM(B128,B68)</f>
        <v>21251</v>
      </c>
      <c r="C129" s="25">
        <f t="shared" ref="C129:G129" si="30">SUM(C128,C68)</f>
        <v>10376</v>
      </c>
      <c r="D129" s="25">
        <f t="shared" si="30"/>
        <v>31627</v>
      </c>
      <c r="E129" s="25">
        <f t="shared" si="30"/>
        <v>4</v>
      </c>
      <c r="F129" s="25">
        <f t="shared" si="30"/>
        <v>2</v>
      </c>
      <c r="G129" s="25">
        <f t="shared" si="30"/>
        <v>6</v>
      </c>
      <c r="H129" s="25">
        <f t="shared" si="26"/>
        <v>21255</v>
      </c>
      <c r="I129" s="25">
        <f t="shared" si="27"/>
        <v>10378</v>
      </c>
      <c r="J129" s="25">
        <f t="shared" si="28"/>
        <v>31633</v>
      </c>
      <c r="K129" s="456" t="s">
        <v>424</v>
      </c>
    </row>
    <row r="130" spans="1:11" ht="14.4" thickTop="1" x14ac:dyDescent="0.25">
      <c r="A130" s="175"/>
      <c r="B130" s="189"/>
      <c r="C130" s="189"/>
      <c r="D130" s="189"/>
      <c r="E130" s="189"/>
      <c r="F130" s="189"/>
      <c r="G130" s="189"/>
      <c r="H130" s="189"/>
      <c r="I130" s="189"/>
      <c r="J130" s="189"/>
      <c r="K130" s="289"/>
    </row>
    <row r="131" spans="1:11" ht="15.6" x14ac:dyDescent="0.3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289"/>
    </row>
    <row r="132" spans="1:11" ht="15.6" x14ac:dyDescent="0.3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289"/>
    </row>
    <row r="133" spans="1:11" ht="15.6" x14ac:dyDescent="0.3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289"/>
    </row>
    <row r="134" spans="1:11" ht="15.6" x14ac:dyDescent="0.3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289"/>
    </row>
    <row r="135" spans="1:11" ht="15.6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289"/>
    </row>
    <row r="136" spans="1:11" ht="15.6" x14ac:dyDescent="0.3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289"/>
    </row>
    <row r="137" spans="1:11" ht="15.6" x14ac:dyDescent="0.3">
      <c r="A137" s="4"/>
      <c r="B137" s="3"/>
      <c r="C137" s="3"/>
      <c r="D137" s="3"/>
      <c r="E137" s="3"/>
      <c r="F137" s="3"/>
      <c r="G137" s="3"/>
      <c r="H137" s="5"/>
      <c r="I137" s="5"/>
      <c r="J137" s="5"/>
      <c r="K137" s="289"/>
    </row>
    <row r="138" spans="1:11" ht="15.6" x14ac:dyDescent="0.3">
      <c r="A138" s="4"/>
      <c r="B138" s="3"/>
      <c r="C138" s="3"/>
      <c r="D138" s="3"/>
      <c r="E138" s="3"/>
      <c r="F138" s="3"/>
      <c r="G138" s="3"/>
      <c r="H138" s="5"/>
      <c r="I138" s="5"/>
      <c r="J138" s="5"/>
      <c r="K138" s="289"/>
    </row>
    <row r="139" spans="1:11" ht="15.6" x14ac:dyDescent="0.3">
      <c r="A139" s="4"/>
      <c r="B139" s="3"/>
      <c r="C139" s="3"/>
      <c r="D139" s="3"/>
      <c r="E139" s="3"/>
      <c r="F139" s="3"/>
      <c r="G139" s="3"/>
      <c r="H139" s="5"/>
      <c r="I139" s="5"/>
      <c r="J139" s="5"/>
      <c r="K139" s="289"/>
    </row>
    <row r="140" spans="1:11" ht="15.6" x14ac:dyDescent="0.3">
      <c r="A140" s="4"/>
      <c r="B140" s="3"/>
      <c r="C140" s="3"/>
      <c r="D140" s="3"/>
      <c r="E140" s="3"/>
      <c r="F140" s="3"/>
      <c r="G140" s="3"/>
      <c r="H140" s="5"/>
      <c r="I140" s="5"/>
      <c r="J140" s="5"/>
      <c r="K140" s="289"/>
    </row>
    <row r="141" spans="1:11" ht="15.6" x14ac:dyDescent="0.3">
      <c r="A141" s="4"/>
      <c r="B141" s="3"/>
      <c r="C141" s="3"/>
      <c r="D141" s="3"/>
      <c r="E141" s="3"/>
      <c r="F141" s="3"/>
      <c r="G141" s="3"/>
      <c r="H141" s="5"/>
      <c r="I141" s="5"/>
      <c r="J141" s="5"/>
      <c r="K141" s="289"/>
    </row>
    <row r="142" spans="1:11" ht="15.6" x14ac:dyDescent="0.3">
      <c r="A142" s="4"/>
      <c r="B142" s="3"/>
      <c r="C142" s="3"/>
      <c r="D142" s="3"/>
      <c r="E142" s="3"/>
      <c r="F142" s="3"/>
      <c r="G142" s="3"/>
      <c r="H142" s="5"/>
      <c r="I142" s="5"/>
      <c r="J142" s="5"/>
      <c r="K142" s="289"/>
    </row>
    <row r="143" spans="1:11" ht="15.6" x14ac:dyDescent="0.3">
      <c r="A143" s="4"/>
      <c r="B143" s="3"/>
      <c r="C143" s="3"/>
      <c r="D143" s="3"/>
      <c r="E143" s="3"/>
      <c r="F143" s="3"/>
      <c r="G143" s="3"/>
      <c r="H143" s="5"/>
      <c r="I143" s="5"/>
      <c r="J143" s="5"/>
      <c r="K143" s="289"/>
    </row>
    <row r="144" spans="1:11" ht="15.6" x14ac:dyDescent="0.3">
      <c r="A144" s="4"/>
      <c r="B144" s="3"/>
      <c r="C144" s="3"/>
      <c r="D144" s="3"/>
      <c r="E144" s="3"/>
      <c r="F144" s="3"/>
      <c r="G144" s="3"/>
      <c r="H144" s="5"/>
      <c r="I144" s="5"/>
      <c r="J144" s="5"/>
      <c r="K144" s="289"/>
    </row>
    <row r="145" spans="1:11" ht="15.6" x14ac:dyDescent="0.3">
      <c r="A145" s="4"/>
      <c r="B145" s="3"/>
      <c r="C145" s="3"/>
      <c r="D145" s="3"/>
      <c r="E145" s="3"/>
      <c r="F145" s="3"/>
      <c r="G145" s="3"/>
      <c r="H145" s="5"/>
      <c r="I145" s="5"/>
      <c r="J145" s="5"/>
      <c r="K145" s="289"/>
    </row>
    <row r="146" spans="1:11" ht="15.6" x14ac:dyDescent="0.3">
      <c r="A146" s="4"/>
      <c r="B146" s="3"/>
      <c r="C146" s="3"/>
      <c r="D146" s="3"/>
      <c r="E146" s="3"/>
      <c r="F146" s="3"/>
      <c r="G146" s="3"/>
      <c r="H146" s="5"/>
      <c r="I146" s="5"/>
      <c r="J146" s="5"/>
      <c r="K146" s="289"/>
    </row>
    <row r="147" spans="1:11" ht="15.6" x14ac:dyDescent="0.3">
      <c r="A147" s="4"/>
      <c r="B147" s="3"/>
      <c r="C147" s="3"/>
      <c r="D147" s="3"/>
      <c r="E147" s="3"/>
      <c r="F147" s="3"/>
      <c r="G147" s="3"/>
      <c r="H147" s="5"/>
      <c r="I147" s="5"/>
      <c r="J147" s="5"/>
      <c r="K147" s="289"/>
    </row>
    <row r="148" spans="1:11" ht="15.6" x14ac:dyDescent="0.3">
      <c r="A148" s="4"/>
      <c r="B148" s="3"/>
      <c r="C148" s="3"/>
      <c r="D148" s="3"/>
      <c r="E148" s="3"/>
      <c r="F148" s="3"/>
      <c r="G148" s="3"/>
      <c r="H148" s="5"/>
      <c r="I148" s="5"/>
      <c r="J148" s="5"/>
      <c r="K148" s="289"/>
    </row>
    <row r="149" spans="1:11" ht="15.6" x14ac:dyDescent="0.3">
      <c r="A149" s="4"/>
      <c r="B149" s="3"/>
      <c r="C149" s="3"/>
      <c r="D149" s="3"/>
      <c r="E149" s="3"/>
      <c r="F149" s="3"/>
      <c r="G149" s="3"/>
      <c r="H149" s="5"/>
      <c r="I149" s="5"/>
      <c r="J149" s="5"/>
      <c r="K149" s="289"/>
    </row>
    <row r="150" spans="1:11" ht="15.6" x14ac:dyDescent="0.3">
      <c r="A150" s="4"/>
      <c r="B150" s="3"/>
      <c r="C150" s="3"/>
      <c r="D150" s="3"/>
      <c r="E150" s="3"/>
      <c r="F150" s="3"/>
      <c r="G150" s="3"/>
      <c r="H150" s="5"/>
      <c r="I150" s="5"/>
      <c r="J150" s="5"/>
      <c r="K150" s="289"/>
    </row>
    <row r="151" spans="1:11" ht="15.6" x14ac:dyDescent="0.3">
      <c r="A151" s="4"/>
      <c r="B151" s="3"/>
      <c r="C151" s="3"/>
      <c r="D151" s="3"/>
      <c r="E151" s="3"/>
      <c r="F151" s="3"/>
      <c r="G151" s="3"/>
      <c r="H151" s="5"/>
      <c r="I151" s="5"/>
      <c r="J151" s="5"/>
      <c r="K151" s="289"/>
    </row>
    <row r="152" spans="1:11" ht="15.6" x14ac:dyDescent="0.3">
      <c r="A152" s="4"/>
      <c r="B152" s="3"/>
      <c r="C152" s="3"/>
      <c r="D152" s="3"/>
      <c r="E152" s="3"/>
      <c r="F152" s="3"/>
      <c r="G152" s="3"/>
      <c r="H152" s="5"/>
      <c r="I152" s="5"/>
      <c r="J152" s="5"/>
      <c r="K152" s="289"/>
    </row>
    <row r="153" spans="1:11" ht="15.6" x14ac:dyDescent="0.3">
      <c r="A153" s="4"/>
      <c r="B153" s="3"/>
      <c r="C153" s="3"/>
      <c r="D153" s="3"/>
      <c r="E153" s="3"/>
      <c r="F153" s="3"/>
      <c r="G153" s="3"/>
      <c r="H153" s="5"/>
      <c r="I153" s="5"/>
      <c r="J153" s="5"/>
      <c r="K153" s="289"/>
    </row>
    <row r="154" spans="1:11" ht="15.6" x14ac:dyDescent="0.3">
      <c r="A154" s="4"/>
      <c r="B154" s="3"/>
      <c r="C154" s="3"/>
      <c r="D154" s="3"/>
      <c r="E154" s="3"/>
      <c r="F154" s="3"/>
      <c r="G154" s="3"/>
      <c r="H154" s="5"/>
      <c r="I154" s="5"/>
      <c r="J154" s="5"/>
      <c r="K154" s="289"/>
    </row>
    <row r="155" spans="1:11" ht="15.6" x14ac:dyDescent="0.3">
      <c r="A155" s="4"/>
      <c r="B155" s="3"/>
      <c r="C155" s="3"/>
      <c r="D155" s="3"/>
      <c r="E155" s="3"/>
      <c r="F155" s="3"/>
      <c r="G155" s="3"/>
      <c r="H155" s="5"/>
      <c r="I155" s="5"/>
      <c r="J155" s="5"/>
      <c r="K155" s="289"/>
    </row>
    <row r="156" spans="1:11" ht="15.6" x14ac:dyDescent="0.3">
      <c r="A156" s="4"/>
      <c r="B156" s="3"/>
      <c r="C156" s="3"/>
      <c r="D156" s="3"/>
      <c r="E156" s="3"/>
      <c r="F156" s="3"/>
      <c r="G156" s="3"/>
      <c r="H156" s="5"/>
      <c r="I156" s="5"/>
      <c r="J156" s="5"/>
      <c r="K156" s="289"/>
    </row>
    <row r="157" spans="1:11" ht="15.6" x14ac:dyDescent="0.3">
      <c r="A157" s="4"/>
      <c r="B157" s="3"/>
      <c r="C157" s="3"/>
      <c r="D157" s="3"/>
      <c r="E157" s="3"/>
      <c r="F157" s="3"/>
      <c r="G157" s="3"/>
      <c r="H157" s="5"/>
      <c r="I157" s="5"/>
      <c r="J157" s="5"/>
      <c r="K157" s="289"/>
    </row>
    <row r="158" spans="1:11" ht="15.6" x14ac:dyDescent="0.3">
      <c r="A158" s="4"/>
      <c r="B158" s="3"/>
      <c r="C158" s="3"/>
      <c r="D158" s="3"/>
      <c r="E158" s="3"/>
      <c r="F158" s="3"/>
      <c r="G158" s="3"/>
      <c r="H158" s="5"/>
      <c r="I158" s="5"/>
      <c r="J158" s="5"/>
      <c r="K158" s="289"/>
    </row>
    <row r="159" spans="1:11" ht="15.6" x14ac:dyDescent="0.3">
      <c r="A159" s="4"/>
      <c r="B159" s="3"/>
      <c r="C159" s="3"/>
      <c r="D159" s="3"/>
      <c r="E159" s="3"/>
      <c r="F159" s="3"/>
      <c r="G159" s="3"/>
      <c r="H159" s="5"/>
      <c r="I159" s="5"/>
      <c r="J159" s="5"/>
      <c r="K159" s="289"/>
    </row>
    <row r="160" spans="1:11" ht="15.6" x14ac:dyDescent="0.3">
      <c r="A160" s="4"/>
      <c r="B160" s="3"/>
      <c r="C160" s="3"/>
      <c r="D160" s="3"/>
      <c r="E160" s="3"/>
      <c r="F160" s="3"/>
      <c r="G160" s="3"/>
      <c r="H160" s="5"/>
      <c r="I160" s="5"/>
      <c r="J160" s="5"/>
      <c r="K160" s="289"/>
    </row>
    <row r="161" spans="1:11" ht="15.6" x14ac:dyDescent="0.3">
      <c r="A161" s="4"/>
      <c r="B161" s="3"/>
      <c r="C161" s="3"/>
      <c r="D161" s="3"/>
      <c r="E161" s="3"/>
      <c r="F161" s="3"/>
      <c r="G161" s="3"/>
      <c r="H161" s="5"/>
      <c r="I161" s="5"/>
      <c r="J161" s="5"/>
      <c r="K161" s="289"/>
    </row>
    <row r="162" spans="1:11" ht="15.6" x14ac:dyDescent="0.3">
      <c r="A162" s="4"/>
      <c r="B162" s="3"/>
      <c r="C162" s="3"/>
      <c r="D162" s="3"/>
      <c r="E162" s="3"/>
      <c r="F162" s="3"/>
      <c r="G162" s="3"/>
      <c r="H162" s="5"/>
      <c r="I162" s="5"/>
      <c r="J162" s="5"/>
      <c r="K162" s="289"/>
    </row>
    <row r="163" spans="1:11" ht="15.6" x14ac:dyDescent="0.3">
      <c r="A163" s="4"/>
      <c r="B163" s="3"/>
      <c r="C163" s="3"/>
      <c r="D163" s="3"/>
      <c r="E163" s="3"/>
      <c r="F163" s="3"/>
      <c r="G163" s="3"/>
      <c r="H163" s="5"/>
      <c r="I163" s="5"/>
      <c r="J163" s="5"/>
      <c r="K163" s="289"/>
    </row>
    <row r="164" spans="1:11" ht="15.6" x14ac:dyDescent="0.3">
      <c r="A164" s="4"/>
      <c r="B164" s="3"/>
      <c r="C164" s="3"/>
      <c r="D164" s="3"/>
      <c r="E164" s="3"/>
      <c r="F164" s="3"/>
      <c r="G164" s="3"/>
      <c r="H164" s="5"/>
      <c r="I164" s="5"/>
      <c r="J164" s="5"/>
      <c r="K164" s="289"/>
    </row>
    <row r="165" spans="1:11" ht="15.6" x14ac:dyDescent="0.3">
      <c r="A165" s="4"/>
      <c r="B165" s="3"/>
      <c r="C165" s="3"/>
      <c r="D165" s="3"/>
      <c r="E165" s="3"/>
      <c r="F165" s="3"/>
      <c r="G165" s="3"/>
      <c r="H165" s="5"/>
      <c r="I165" s="5"/>
      <c r="J165" s="5"/>
      <c r="K165" s="289"/>
    </row>
    <row r="166" spans="1:11" ht="15.6" x14ac:dyDescent="0.3">
      <c r="A166" s="4"/>
      <c r="B166" s="3"/>
      <c r="C166" s="3"/>
      <c r="D166" s="3"/>
      <c r="E166" s="3"/>
      <c r="F166" s="3"/>
      <c r="G166" s="3"/>
      <c r="H166" s="5"/>
      <c r="I166" s="5"/>
      <c r="J166" s="5"/>
      <c r="K166" s="289"/>
    </row>
    <row r="167" spans="1:11" ht="15.6" x14ac:dyDescent="0.3">
      <c r="A167" s="4"/>
      <c r="B167" s="3"/>
      <c r="C167" s="3"/>
      <c r="D167" s="3"/>
      <c r="E167" s="3"/>
      <c r="F167" s="3"/>
      <c r="G167" s="3"/>
      <c r="H167" s="5"/>
      <c r="I167" s="5"/>
      <c r="J167" s="5"/>
      <c r="K167" s="289"/>
    </row>
    <row r="168" spans="1:11" ht="15.6" x14ac:dyDescent="0.3">
      <c r="A168" s="4"/>
      <c r="B168" s="3"/>
      <c r="C168" s="3"/>
      <c r="D168" s="3"/>
      <c r="E168" s="3"/>
      <c r="F168" s="3"/>
      <c r="G168" s="3"/>
      <c r="H168" s="5"/>
      <c r="I168" s="5"/>
      <c r="J168" s="5"/>
      <c r="K168" s="289"/>
    </row>
    <row r="169" spans="1:11" ht="15.6" x14ac:dyDescent="0.3">
      <c r="A169" s="4"/>
      <c r="B169" s="3"/>
      <c r="C169" s="3"/>
      <c r="D169" s="3"/>
      <c r="E169" s="3"/>
      <c r="F169" s="3"/>
      <c r="G169" s="3"/>
      <c r="H169" s="5"/>
      <c r="I169" s="5"/>
      <c r="J169" s="5"/>
      <c r="K169" s="289"/>
    </row>
    <row r="170" spans="1:11" ht="15.6" x14ac:dyDescent="0.3">
      <c r="A170" s="4"/>
      <c r="B170" s="3"/>
      <c r="C170" s="3"/>
      <c r="D170" s="3"/>
      <c r="E170" s="3"/>
      <c r="F170" s="3"/>
      <c r="G170" s="3"/>
      <c r="H170" s="5"/>
      <c r="I170" s="5"/>
      <c r="J170" s="5"/>
      <c r="K170" s="289"/>
    </row>
    <row r="171" spans="1:11" ht="15.6" x14ac:dyDescent="0.3">
      <c r="A171" s="4"/>
      <c r="B171" s="3"/>
      <c r="C171" s="3"/>
      <c r="D171" s="3"/>
      <c r="E171" s="3"/>
      <c r="F171" s="3"/>
      <c r="G171" s="3"/>
      <c r="H171" s="5"/>
      <c r="I171" s="5"/>
      <c r="J171" s="5"/>
      <c r="K171" s="289"/>
    </row>
    <row r="172" spans="1:11" ht="15.6" x14ac:dyDescent="0.3">
      <c r="A172" s="4"/>
      <c r="B172" s="3"/>
      <c r="C172" s="3"/>
      <c r="D172" s="3"/>
      <c r="E172" s="3"/>
      <c r="F172" s="3"/>
      <c r="G172" s="3"/>
      <c r="H172" s="5"/>
      <c r="I172" s="5"/>
      <c r="J172" s="5"/>
      <c r="K172" s="289"/>
    </row>
    <row r="173" spans="1:11" ht="15.6" x14ac:dyDescent="0.3">
      <c r="A173" s="4"/>
      <c r="B173" s="3"/>
      <c r="C173" s="3"/>
      <c r="D173" s="3"/>
      <c r="E173" s="3"/>
      <c r="F173" s="3"/>
      <c r="G173" s="3"/>
      <c r="H173" s="5"/>
      <c r="I173" s="5"/>
      <c r="J173" s="5"/>
      <c r="K173" s="289"/>
    </row>
    <row r="174" spans="1:11" ht="15.6" x14ac:dyDescent="0.3">
      <c r="A174" s="4"/>
      <c r="B174" s="3"/>
      <c r="C174" s="3"/>
      <c r="D174" s="3"/>
      <c r="E174" s="3"/>
      <c r="F174" s="3"/>
      <c r="G174" s="3"/>
      <c r="H174" s="5"/>
      <c r="I174" s="5"/>
      <c r="J174" s="5"/>
      <c r="K174" s="289"/>
    </row>
    <row r="175" spans="1:11" ht="15.6" x14ac:dyDescent="0.3">
      <c r="A175" s="4"/>
      <c r="B175" s="3"/>
      <c r="C175" s="3"/>
      <c r="D175" s="3"/>
      <c r="E175" s="3"/>
      <c r="F175" s="3"/>
      <c r="G175" s="3"/>
      <c r="H175" s="5"/>
      <c r="I175" s="5"/>
      <c r="J175" s="5"/>
      <c r="K175" s="289"/>
    </row>
    <row r="176" spans="1:11" ht="15.6" x14ac:dyDescent="0.3">
      <c r="A176" s="4"/>
      <c r="B176" s="3"/>
      <c r="C176" s="3"/>
      <c r="D176" s="3"/>
      <c r="E176" s="3"/>
      <c r="F176" s="3"/>
      <c r="G176" s="3"/>
      <c r="H176" s="5"/>
      <c r="I176" s="5"/>
      <c r="J176" s="5"/>
      <c r="K176" s="289"/>
    </row>
    <row r="177" spans="1:11" ht="15.6" x14ac:dyDescent="0.3">
      <c r="A177" s="4"/>
      <c r="B177" s="3"/>
      <c r="C177" s="3"/>
      <c r="D177" s="3"/>
      <c r="E177" s="3"/>
      <c r="F177" s="3"/>
      <c r="G177" s="3"/>
      <c r="H177" s="5"/>
      <c r="I177" s="5"/>
      <c r="J177" s="5"/>
      <c r="K177" s="289"/>
    </row>
    <row r="178" spans="1:11" ht="15.6" x14ac:dyDescent="0.3">
      <c r="A178" s="4"/>
      <c r="B178" s="3"/>
      <c r="C178" s="3"/>
      <c r="D178" s="3"/>
      <c r="E178" s="3"/>
      <c r="F178" s="3"/>
      <c r="G178" s="3"/>
      <c r="H178" s="5"/>
      <c r="I178" s="5"/>
      <c r="J178" s="5"/>
      <c r="K178" s="289"/>
    </row>
    <row r="179" spans="1:11" ht="15.6" x14ac:dyDescent="0.3">
      <c r="A179" s="4"/>
      <c r="B179" s="3"/>
      <c r="C179" s="3"/>
      <c r="D179" s="3"/>
      <c r="E179" s="3"/>
      <c r="F179" s="3"/>
      <c r="G179" s="3"/>
      <c r="H179" s="5"/>
      <c r="I179" s="5"/>
      <c r="J179" s="5"/>
      <c r="K179" s="289"/>
    </row>
    <row r="180" spans="1:11" ht="15.6" x14ac:dyDescent="0.3">
      <c r="A180" s="4"/>
      <c r="B180" s="3"/>
      <c r="C180" s="3"/>
      <c r="D180" s="3"/>
      <c r="E180" s="3"/>
      <c r="F180" s="3"/>
      <c r="G180" s="3"/>
      <c r="H180" s="5"/>
      <c r="I180" s="5"/>
      <c r="J180" s="5"/>
      <c r="K180" s="289"/>
    </row>
    <row r="181" spans="1:11" ht="15.6" x14ac:dyDescent="0.3">
      <c r="A181" s="4"/>
      <c r="B181" s="3"/>
      <c r="C181" s="3"/>
      <c r="D181" s="3"/>
      <c r="E181" s="3"/>
      <c r="F181" s="3"/>
      <c r="G181" s="3"/>
      <c r="H181" s="5"/>
      <c r="I181" s="5"/>
      <c r="J181" s="5"/>
      <c r="K181" s="289"/>
    </row>
    <row r="182" spans="1:11" ht="15.6" x14ac:dyDescent="0.3">
      <c r="A182" s="4"/>
      <c r="B182" s="3"/>
      <c r="C182" s="3"/>
      <c r="D182" s="3"/>
      <c r="E182" s="3"/>
      <c r="F182" s="3"/>
      <c r="G182" s="3"/>
      <c r="H182" s="5"/>
      <c r="I182" s="5"/>
      <c r="J182" s="5"/>
      <c r="K182" s="289"/>
    </row>
    <row r="183" spans="1:11" ht="15.6" x14ac:dyDescent="0.3">
      <c r="A183" s="4"/>
      <c r="B183" s="3"/>
      <c r="C183" s="3"/>
      <c r="D183" s="3"/>
      <c r="E183" s="3"/>
      <c r="F183" s="3"/>
      <c r="G183" s="3"/>
      <c r="H183" s="5"/>
      <c r="I183" s="5"/>
      <c r="J183" s="5"/>
      <c r="K183" s="289"/>
    </row>
    <row r="184" spans="1:11" ht="15.6" x14ac:dyDescent="0.3">
      <c r="A184" s="4"/>
      <c r="B184" s="3"/>
      <c r="C184" s="3"/>
      <c r="D184" s="3"/>
      <c r="E184" s="3"/>
      <c r="F184" s="3"/>
      <c r="G184" s="3"/>
      <c r="H184" s="5"/>
      <c r="I184" s="5"/>
      <c r="J184" s="5"/>
      <c r="K184" s="289"/>
    </row>
    <row r="185" spans="1:11" ht="15.6" x14ac:dyDescent="0.3">
      <c r="A185" s="4"/>
      <c r="B185" s="3"/>
      <c r="C185" s="3"/>
      <c r="D185" s="3"/>
      <c r="E185" s="3"/>
      <c r="F185" s="3"/>
      <c r="G185" s="3"/>
      <c r="H185" s="5"/>
      <c r="I185" s="5"/>
      <c r="J185" s="5"/>
      <c r="K185" s="289"/>
    </row>
    <row r="186" spans="1:11" ht="15.6" x14ac:dyDescent="0.3">
      <c r="A186" s="4"/>
      <c r="B186" s="3"/>
      <c r="C186" s="3"/>
      <c r="D186" s="3"/>
      <c r="E186" s="3"/>
      <c r="F186" s="3"/>
      <c r="G186" s="3"/>
      <c r="H186" s="5"/>
      <c r="I186" s="5"/>
      <c r="J186" s="5"/>
      <c r="K186" s="289"/>
    </row>
    <row r="187" spans="1:11" ht="15.6" x14ac:dyDescent="0.3">
      <c r="A187" s="4"/>
      <c r="B187" s="3"/>
      <c r="C187" s="3"/>
      <c r="D187" s="3"/>
      <c r="E187" s="3"/>
      <c r="F187" s="3"/>
      <c r="G187" s="3"/>
      <c r="H187" s="5"/>
      <c r="I187" s="5"/>
      <c r="J187" s="5"/>
      <c r="K187" s="289"/>
    </row>
    <row r="188" spans="1:11" ht="15.6" x14ac:dyDescent="0.3">
      <c r="A188" s="4"/>
      <c r="B188" s="3"/>
      <c r="C188" s="3"/>
      <c r="D188" s="3"/>
      <c r="E188" s="3"/>
      <c r="F188" s="3"/>
      <c r="G188" s="3"/>
      <c r="H188" s="5"/>
      <c r="I188" s="5"/>
      <c r="J188" s="5"/>
      <c r="K188" s="289"/>
    </row>
    <row r="189" spans="1:11" ht="15.6" x14ac:dyDescent="0.3">
      <c r="A189" s="4"/>
      <c r="B189" s="3"/>
      <c r="C189" s="3"/>
      <c r="D189" s="3"/>
      <c r="E189" s="3"/>
      <c r="F189" s="3"/>
      <c r="G189" s="3"/>
      <c r="H189" s="5"/>
      <c r="I189" s="5"/>
      <c r="J189" s="5"/>
      <c r="K189" s="289"/>
    </row>
    <row r="190" spans="1:11" ht="15.6" x14ac:dyDescent="0.3">
      <c r="A190" s="4"/>
      <c r="B190" s="3"/>
      <c r="C190" s="3"/>
      <c r="D190" s="3"/>
      <c r="E190" s="3"/>
      <c r="F190" s="3"/>
      <c r="G190" s="3"/>
      <c r="H190" s="5"/>
      <c r="I190" s="5"/>
      <c r="J190" s="5"/>
      <c r="K190" s="289"/>
    </row>
    <row r="191" spans="1:11" ht="15.6" x14ac:dyDescent="0.3">
      <c r="A191" s="4"/>
      <c r="B191" s="3"/>
      <c r="C191" s="3"/>
      <c r="D191" s="3"/>
      <c r="E191" s="3"/>
      <c r="F191" s="3"/>
      <c r="G191" s="3"/>
      <c r="H191" s="5"/>
      <c r="I191" s="5"/>
      <c r="J191" s="5"/>
      <c r="K191" s="289"/>
    </row>
    <row r="192" spans="1:11" ht="15.6" x14ac:dyDescent="0.3">
      <c r="A192" s="4"/>
      <c r="B192" s="3"/>
      <c r="C192" s="3"/>
      <c r="D192" s="3"/>
      <c r="E192" s="3"/>
      <c r="F192" s="3"/>
      <c r="G192" s="3"/>
      <c r="H192" s="5"/>
      <c r="I192" s="5"/>
      <c r="J192" s="5"/>
      <c r="K192" s="289"/>
    </row>
    <row r="193" spans="1:11" ht="15.6" x14ac:dyDescent="0.3">
      <c r="A193" s="4"/>
      <c r="H193" s="181"/>
      <c r="I193" s="181"/>
      <c r="J193" s="181"/>
      <c r="K193" s="289"/>
    </row>
    <row r="194" spans="1:11" ht="15.6" x14ac:dyDescent="0.3">
      <c r="A194" s="4"/>
      <c r="H194" s="181"/>
      <c r="I194" s="181"/>
      <c r="J194" s="181"/>
      <c r="K194" s="289"/>
    </row>
    <row r="195" spans="1:11" ht="15.6" x14ac:dyDescent="0.3">
      <c r="A195" s="4"/>
      <c r="H195" s="181"/>
      <c r="I195" s="181"/>
      <c r="J195" s="181"/>
      <c r="K195" s="289"/>
    </row>
    <row r="196" spans="1:11" ht="15.6" x14ac:dyDescent="0.3">
      <c r="A196" s="4"/>
      <c r="H196" s="181"/>
      <c r="I196" s="181"/>
      <c r="J196" s="181"/>
      <c r="K196" s="289"/>
    </row>
    <row r="197" spans="1:11" ht="15.6" x14ac:dyDescent="0.3">
      <c r="A197" s="4"/>
      <c r="H197" s="181"/>
      <c r="I197" s="181"/>
      <c r="J197" s="181"/>
      <c r="K197" s="289"/>
    </row>
    <row r="198" spans="1:11" ht="15.6" x14ac:dyDescent="0.3">
      <c r="A198" s="4"/>
      <c r="H198" s="181"/>
      <c r="I198" s="181"/>
      <c r="J198" s="181"/>
      <c r="K198" s="289"/>
    </row>
    <row r="199" spans="1:11" ht="15.6" x14ac:dyDescent="0.3">
      <c r="A199" s="4"/>
      <c r="H199" s="181"/>
      <c r="I199" s="181"/>
      <c r="J199" s="181"/>
      <c r="K199" s="289"/>
    </row>
    <row r="200" spans="1:11" ht="15.6" x14ac:dyDescent="0.3">
      <c r="A200" s="4"/>
      <c r="H200" s="181"/>
      <c r="I200" s="181"/>
      <c r="J200" s="181"/>
      <c r="K200" s="289"/>
    </row>
    <row r="201" spans="1:11" ht="15.6" x14ac:dyDescent="0.3">
      <c r="A201" s="4"/>
      <c r="H201" s="181"/>
      <c r="I201" s="181"/>
      <c r="J201" s="181"/>
      <c r="K201" s="289"/>
    </row>
    <row r="202" spans="1:11" ht="15.6" x14ac:dyDescent="0.3">
      <c r="A202" s="4"/>
      <c r="H202" s="181"/>
      <c r="I202" s="181"/>
      <c r="J202" s="181"/>
      <c r="K202" s="289"/>
    </row>
    <row r="203" spans="1:11" ht="15.6" x14ac:dyDescent="0.3">
      <c r="A203" s="4"/>
      <c r="H203" s="181"/>
      <c r="I203" s="181"/>
      <c r="J203" s="181"/>
      <c r="K203" s="289"/>
    </row>
    <row r="204" spans="1:11" ht="15.6" x14ac:dyDescent="0.3">
      <c r="A204" s="4"/>
      <c r="H204" s="181"/>
      <c r="I204" s="181"/>
      <c r="J204" s="181"/>
      <c r="K204" s="289"/>
    </row>
    <row r="205" spans="1:11" ht="15.6" x14ac:dyDescent="0.3">
      <c r="A205" s="4"/>
      <c r="H205" s="181"/>
      <c r="I205" s="181"/>
      <c r="J205" s="181"/>
      <c r="K205" s="289"/>
    </row>
    <row r="206" spans="1:11" ht="15.6" x14ac:dyDescent="0.3">
      <c r="A206" s="4"/>
      <c r="H206" s="181"/>
      <c r="I206" s="181"/>
      <c r="J206" s="181"/>
      <c r="K206" s="289"/>
    </row>
    <row r="207" spans="1:11" ht="15.6" x14ac:dyDescent="0.3">
      <c r="A207" s="4"/>
      <c r="H207" s="181"/>
      <c r="I207" s="181"/>
      <c r="J207" s="181"/>
      <c r="K207" s="289"/>
    </row>
    <row r="208" spans="1:11" ht="15.6" x14ac:dyDescent="0.3">
      <c r="A208" s="4"/>
      <c r="H208" s="181"/>
      <c r="I208" s="181"/>
      <c r="J208" s="181"/>
      <c r="K208" s="289"/>
    </row>
    <row r="209" spans="1:11" ht="15.6" x14ac:dyDescent="0.3">
      <c r="A209" s="4"/>
      <c r="H209" s="181"/>
      <c r="I209" s="181"/>
      <c r="J209" s="181"/>
      <c r="K209" s="289"/>
    </row>
    <row r="210" spans="1:11" ht="15.6" x14ac:dyDescent="0.3">
      <c r="A210" s="4"/>
      <c r="H210" s="181"/>
      <c r="I210" s="181"/>
      <c r="J210" s="181"/>
      <c r="K210" s="289"/>
    </row>
    <row r="211" spans="1:11" ht="15.6" x14ac:dyDescent="0.3">
      <c r="A211" s="4"/>
      <c r="H211" s="181"/>
      <c r="I211" s="181"/>
      <c r="J211" s="181"/>
      <c r="K211" s="289"/>
    </row>
    <row r="212" spans="1:11" ht="15.6" x14ac:dyDescent="0.3">
      <c r="A212" s="4"/>
      <c r="H212" s="181"/>
      <c r="I212" s="181"/>
      <c r="J212" s="181"/>
      <c r="K212" s="289"/>
    </row>
    <row r="213" spans="1:11" ht="15.6" x14ac:dyDescent="0.3">
      <c r="A213" s="4"/>
      <c r="H213" s="181"/>
      <c r="I213" s="181"/>
      <c r="J213" s="181"/>
      <c r="K213" s="289"/>
    </row>
    <row r="214" spans="1:11" ht="15.6" x14ac:dyDescent="0.3">
      <c r="A214" s="4"/>
      <c r="H214" s="181"/>
      <c r="I214" s="181"/>
      <c r="J214" s="181"/>
      <c r="K214" s="289"/>
    </row>
    <row r="215" spans="1:11" ht="15.6" x14ac:dyDescent="0.3">
      <c r="A215" s="4"/>
      <c r="H215" s="181"/>
      <c r="I215" s="181"/>
      <c r="J215" s="181"/>
      <c r="K215" s="289"/>
    </row>
    <row r="216" spans="1:11" ht="15.6" x14ac:dyDescent="0.3">
      <c r="A216" s="4"/>
      <c r="H216" s="181"/>
      <c r="I216" s="181"/>
      <c r="J216" s="181"/>
      <c r="K216" s="289"/>
    </row>
    <row r="217" spans="1:11" ht="15.6" x14ac:dyDescent="0.3">
      <c r="A217" s="4"/>
      <c r="H217" s="181"/>
      <c r="I217" s="181"/>
      <c r="J217" s="181"/>
      <c r="K217" s="289"/>
    </row>
    <row r="218" spans="1:11" ht="15.6" x14ac:dyDescent="0.3">
      <c r="A218" s="4"/>
      <c r="H218" s="181"/>
      <c r="I218" s="181"/>
      <c r="J218" s="181"/>
      <c r="K218" s="289"/>
    </row>
    <row r="219" spans="1:11" ht="15.6" x14ac:dyDescent="0.3">
      <c r="A219" s="4"/>
      <c r="H219" s="181"/>
      <c r="I219" s="181"/>
      <c r="J219" s="181"/>
      <c r="K219" s="289"/>
    </row>
    <row r="220" spans="1:11" ht="15.6" x14ac:dyDescent="0.3">
      <c r="A220" s="4"/>
      <c r="H220" s="181"/>
      <c r="I220" s="181"/>
      <c r="J220" s="181"/>
      <c r="K220" s="289"/>
    </row>
    <row r="221" spans="1:11" ht="15.6" x14ac:dyDescent="0.3">
      <c r="A221" s="4"/>
      <c r="H221" s="181"/>
      <c r="I221" s="181"/>
      <c r="J221" s="181"/>
      <c r="K221" s="289"/>
    </row>
    <row r="222" spans="1:11" ht="15.6" x14ac:dyDescent="0.3">
      <c r="A222" s="4"/>
      <c r="H222" s="181"/>
      <c r="I222" s="181"/>
      <c r="J222" s="181"/>
      <c r="K222" s="289"/>
    </row>
    <row r="223" spans="1:11" ht="15.6" x14ac:dyDescent="0.3">
      <c r="A223" s="4"/>
      <c r="H223" s="181"/>
      <c r="I223" s="181"/>
      <c r="J223" s="181"/>
      <c r="K223" s="289"/>
    </row>
    <row r="224" spans="1:11" ht="15.6" x14ac:dyDescent="0.3">
      <c r="A224" s="4"/>
      <c r="H224" s="181"/>
      <c r="I224" s="181"/>
      <c r="J224" s="181"/>
      <c r="K224" s="289"/>
    </row>
    <row r="225" spans="1:11" ht="15.6" x14ac:dyDescent="0.3">
      <c r="A225" s="4"/>
      <c r="H225" s="181"/>
      <c r="I225" s="181"/>
      <c r="J225" s="181"/>
      <c r="K225" s="289"/>
    </row>
    <row r="226" spans="1:11" ht="15.6" x14ac:dyDescent="0.3">
      <c r="A226" s="4"/>
      <c r="H226" s="181"/>
      <c r="I226" s="181"/>
      <c r="J226" s="181"/>
      <c r="K226" s="289"/>
    </row>
    <row r="227" spans="1:11" ht="15.6" x14ac:dyDescent="0.3">
      <c r="A227" s="4"/>
      <c r="H227" s="181"/>
      <c r="I227" s="181"/>
      <c r="J227" s="181"/>
      <c r="K227" s="289"/>
    </row>
    <row r="228" spans="1:11" ht="15.6" x14ac:dyDescent="0.3">
      <c r="A228" s="4"/>
      <c r="H228" s="181"/>
      <c r="I228" s="181"/>
      <c r="J228" s="181"/>
      <c r="K228" s="289"/>
    </row>
    <row r="229" spans="1:11" ht="15.6" x14ac:dyDescent="0.3">
      <c r="A229" s="4"/>
      <c r="H229" s="181"/>
      <c r="I229" s="181"/>
      <c r="J229" s="181"/>
      <c r="K229" s="289"/>
    </row>
    <row r="230" spans="1:11" ht="15.6" x14ac:dyDescent="0.3">
      <c r="A230" s="4"/>
      <c r="H230" s="181"/>
      <c r="I230" s="181"/>
      <c r="J230" s="181"/>
      <c r="K230" s="289"/>
    </row>
    <row r="231" spans="1:11" ht="15.6" x14ac:dyDescent="0.3">
      <c r="A231" s="4"/>
      <c r="H231" s="181"/>
      <c r="I231" s="181"/>
      <c r="J231" s="181"/>
      <c r="K231" s="289"/>
    </row>
    <row r="232" spans="1:11" ht="15.6" x14ac:dyDescent="0.3">
      <c r="A232" s="4"/>
      <c r="H232" s="181"/>
      <c r="I232" s="181"/>
      <c r="J232" s="181"/>
      <c r="K232" s="289"/>
    </row>
    <row r="233" spans="1:11" ht="15.6" x14ac:dyDescent="0.3">
      <c r="A233" s="4"/>
      <c r="H233" s="181"/>
      <c r="I233" s="181"/>
      <c r="J233" s="181"/>
      <c r="K233" s="289"/>
    </row>
    <row r="234" spans="1:11" ht="15.6" x14ac:dyDescent="0.3">
      <c r="A234" s="4"/>
      <c r="H234" s="181"/>
      <c r="I234" s="181"/>
      <c r="J234" s="181"/>
      <c r="K234" s="289"/>
    </row>
    <row r="235" spans="1:11" ht="15.6" x14ac:dyDescent="0.3">
      <c r="A235" s="4"/>
      <c r="H235" s="181"/>
      <c r="I235" s="181"/>
      <c r="J235" s="181"/>
      <c r="K235" s="289"/>
    </row>
    <row r="236" spans="1:11" ht="15.6" x14ac:dyDescent="0.3">
      <c r="A236" s="4"/>
      <c r="H236" s="181"/>
      <c r="I236" s="181"/>
      <c r="J236" s="181"/>
      <c r="K236" s="289"/>
    </row>
    <row r="237" spans="1:11" ht="15.6" x14ac:dyDescent="0.3">
      <c r="A237" s="4"/>
      <c r="H237" s="181"/>
      <c r="I237" s="181"/>
      <c r="J237" s="181"/>
      <c r="K237" s="289"/>
    </row>
    <row r="238" spans="1:11" ht="15.6" x14ac:dyDescent="0.3">
      <c r="A238" s="4"/>
      <c r="H238" s="181"/>
      <c r="I238" s="181"/>
      <c r="J238" s="181"/>
      <c r="K238" s="289"/>
    </row>
    <row r="239" spans="1:11" ht="15.6" x14ac:dyDescent="0.3">
      <c r="A239" s="4"/>
      <c r="H239" s="181"/>
      <c r="I239" s="181"/>
      <c r="J239" s="181"/>
      <c r="K239" s="289"/>
    </row>
    <row r="240" spans="1:11" ht="15.6" x14ac:dyDescent="0.3">
      <c r="A240" s="4"/>
      <c r="H240" s="181"/>
      <c r="I240" s="181"/>
      <c r="J240" s="181"/>
      <c r="K240" s="289"/>
    </row>
    <row r="241" spans="1:11" ht="15.6" x14ac:dyDescent="0.3">
      <c r="A241" s="4"/>
      <c r="H241" s="181"/>
      <c r="I241" s="181"/>
      <c r="J241" s="181"/>
      <c r="K241" s="289"/>
    </row>
    <row r="242" spans="1:11" ht="15.6" x14ac:dyDescent="0.3">
      <c r="A242" s="4"/>
      <c r="H242" s="181"/>
      <c r="I242" s="181"/>
      <c r="J242" s="181"/>
      <c r="K242" s="289"/>
    </row>
    <row r="243" spans="1:11" ht="15.6" x14ac:dyDescent="0.3">
      <c r="A243" s="4"/>
      <c r="H243" s="181"/>
      <c r="I243" s="181"/>
      <c r="J243" s="181"/>
      <c r="K243" s="289"/>
    </row>
    <row r="244" spans="1:11" ht="15.6" x14ac:dyDescent="0.3">
      <c r="A244" s="4"/>
      <c r="H244" s="181"/>
      <c r="I244" s="181"/>
      <c r="J244" s="181"/>
      <c r="K244" s="289"/>
    </row>
    <row r="245" spans="1:11" ht="15.6" x14ac:dyDescent="0.3">
      <c r="A245" s="4"/>
      <c r="H245" s="181"/>
      <c r="I245" s="181"/>
      <c r="J245" s="181"/>
      <c r="K245" s="289"/>
    </row>
    <row r="246" spans="1:11" ht="15.6" x14ac:dyDescent="0.3">
      <c r="A246" s="4"/>
      <c r="H246" s="181"/>
      <c r="I246" s="181"/>
      <c r="J246" s="181"/>
      <c r="K246" s="289"/>
    </row>
    <row r="247" spans="1:11" ht="15.6" x14ac:dyDescent="0.3">
      <c r="A247" s="4"/>
      <c r="H247" s="181"/>
      <c r="I247" s="181"/>
      <c r="J247" s="181"/>
      <c r="K247" s="289"/>
    </row>
    <row r="248" spans="1:11" ht="15.6" x14ac:dyDescent="0.3">
      <c r="A248" s="4"/>
      <c r="H248" s="181"/>
      <c r="I248" s="181"/>
      <c r="J248" s="181"/>
    </row>
    <row r="249" spans="1:11" ht="15.6" x14ac:dyDescent="0.3">
      <c r="A249" s="4"/>
      <c r="H249" s="181"/>
      <c r="I249" s="181"/>
      <c r="J249" s="181"/>
    </row>
    <row r="250" spans="1:11" ht="15.6" x14ac:dyDescent="0.3">
      <c r="A250" s="4"/>
      <c r="H250" s="181"/>
      <c r="I250" s="181"/>
      <c r="J250" s="181"/>
    </row>
    <row r="251" spans="1:11" ht="15.6" x14ac:dyDescent="0.3">
      <c r="A251" s="4"/>
      <c r="H251" s="181"/>
      <c r="I251" s="181"/>
      <c r="J251" s="181"/>
    </row>
    <row r="252" spans="1:11" ht="15.6" x14ac:dyDescent="0.3">
      <c r="A252" s="4"/>
      <c r="H252" s="181"/>
      <c r="I252" s="181"/>
      <c r="J252" s="181"/>
    </row>
    <row r="253" spans="1:11" ht="15.6" x14ac:dyDescent="0.3">
      <c r="A253" s="4"/>
      <c r="H253" s="181"/>
      <c r="I253" s="181"/>
      <c r="J253" s="181"/>
    </row>
    <row r="254" spans="1:11" ht="15.6" x14ac:dyDescent="0.3">
      <c r="A254" s="4"/>
      <c r="H254" s="181"/>
      <c r="I254" s="181"/>
      <c r="J254" s="181"/>
    </row>
    <row r="255" spans="1:11" ht="15.6" x14ac:dyDescent="0.3">
      <c r="A255" s="4"/>
      <c r="H255" s="181"/>
      <c r="I255" s="181"/>
      <c r="J255" s="181"/>
    </row>
    <row r="256" spans="1:11" ht="15.6" x14ac:dyDescent="0.3">
      <c r="A256" s="4"/>
      <c r="H256" s="181"/>
      <c r="I256" s="181"/>
      <c r="J256" s="181"/>
    </row>
    <row r="257" spans="1:10" ht="15.6" x14ac:dyDescent="0.3">
      <c r="A257" s="4"/>
      <c r="H257" s="181"/>
      <c r="I257" s="181"/>
      <c r="J257" s="181"/>
    </row>
    <row r="258" spans="1:10" ht="15.6" x14ac:dyDescent="0.3">
      <c r="A258" s="4"/>
      <c r="H258" s="181"/>
      <c r="I258" s="181"/>
      <c r="J258" s="181"/>
    </row>
    <row r="259" spans="1:10" ht="15.6" x14ac:dyDescent="0.3">
      <c r="A259" s="4"/>
      <c r="H259" s="181"/>
      <c r="I259" s="181"/>
      <c r="J259" s="181"/>
    </row>
    <row r="260" spans="1:10" ht="15.6" x14ac:dyDescent="0.3">
      <c r="A260" s="4"/>
      <c r="H260" s="181"/>
      <c r="I260" s="181"/>
      <c r="J260" s="181"/>
    </row>
    <row r="261" spans="1:10" ht="15.6" x14ac:dyDescent="0.3">
      <c r="A261" s="4"/>
      <c r="H261" s="181"/>
      <c r="I261" s="181"/>
      <c r="J261" s="181"/>
    </row>
    <row r="262" spans="1:10" ht="15.6" x14ac:dyDescent="0.3">
      <c r="A262" s="4"/>
      <c r="H262" s="181"/>
      <c r="I262" s="181"/>
      <c r="J262" s="181"/>
    </row>
    <row r="263" spans="1:10" ht="15.6" x14ac:dyDescent="0.3">
      <c r="A263" s="4"/>
      <c r="H263" s="181"/>
      <c r="I263" s="181"/>
      <c r="J263" s="181"/>
    </row>
    <row r="264" spans="1:10" ht="15.6" x14ac:dyDescent="0.3">
      <c r="A264" s="4"/>
      <c r="H264" s="181"/>
      <c r="I264" s="181"/>
      <c r="J264" s="181"/>
    </row>
    <row r="265" spans="1:10" ht="15.6" x14ac:dyDescent="0.3">
      <c r="A265" s="4"/>
      <c r="H265" s="181"/>
      <c r="I265" s="181"/>
      <c r="J265" s="181"/>
    </row>
    <row r="266" spans="1:10" ht="15.6" x14ac:dyDescent="0.3">
      <c r="A266" s="4"/>
      <c r="H266" s="181"/>
      <c r="I266" s="181"/>
      <c r="J266" s="181"/>
    </row>
    <row r="267" spans="1:10" ht="15.6" x14ac:dyDescent="0.3">
      <c r="A267" s="4"/>
      <c r="H267" s="181"/>
      <c r="I267" s="181"/>
      <c r="J267" s="181"/>
    </row>
    <row r="268" spans="1:10" ht="15.6" x14ac:dyDescent="0.3">
      <c r="A268" s="4"/>
      <c r="H268" s="181"/>
      <c r="I268" s="181"/>
      <c r="J268" s="181"/>
    </row>
    <row r="269" spans="1:10" ht="15.6" x14ac:dyDescent="0.3">
      <c r="A269" s="4"/>
      <c r="H269" s="181"/>
      <c r="I269" s="181"/>
      <c r="J269" s="181"/>
    </row>
    <row r="270" spans="1:10" ht="15.6" x14ac:dyDescent="0.3">
      <c r="A270" s="4"/>
      <c r="H270" s="181"/>
      <c r="I270" s="181"/>
      <c r="J270" s="181"/>
    </row>
    <row r="271" spans="1:10" ht="15.6" x14ac:dyDescent="0.3">
      <c r="A271" s="4"/>
      <c r="H271" s="181"/>
      <c r="I271" s="181"/>
      <c r="J271" s="181"/>
    </row>
    <row r="272" spans="1:10" ht="15.6" x14ac:dyDescent="0.3">
      <c r="A272" s="4"/>
      <c r="H272" s="181"/>
      <c r="I272" s="181"/>
      <c r="J272" s="181"/>
    </row>
    <row r="273" spans="1:10" ht="15.6" x14ac:dyDescent="0.3">
      <c r="A273" s="4"/>
      <c r="H273" s="181"/>
      <c r="I273" s="181"/>
      <c r="J273" s="181"/>
    </row>
    <row r="274" spans="1:10" ht="15.6" x14ac:dyDescent="0.3">
      <c r="A274" s="4"/>
      <c r="H274" s="181"/>
      <c r="I274" s="181"/>
      <c r="J274" s="181"/>
    </row>
    <row r="275" spans="1:10" ht="15.6" x14ac:dyDescent="0.3">
      <c r="A275" s="4"/>
      <c r="H275" s="181"/>
      <c r="I275" s="181"/>
      <c r="J275" s="181"/>
    </row>
    <row r="276" spans="1:10" ht="15.6" x14ac:dyDescent="0.3">
      <c r="A276" s="4"/>
      <c r="H276" s="181"/>
      <c r="I276" s="181"/>
      <c r="J276" s="181"/>
    </row>
    <row r="277" spans="1:10" ht="15.6" x14ac:dyDescent="0.3">
      <c r="A277" s="4"/>
      <c r="H277" s="181"/>
      <c r="I277" s="181"/>
      <c r="J277" s="181"/>
    </row>
    <row r="278" spans="1:10" ht="15.6" x14ac:dyDescent="0.3">
      <c r="A278" s="4"/>
      <c r="H278" s="181"/>
      <c r="I278" s="181"/>
      <c r="J278" s="181"/>
    </row>
    <row r="279" spans="1:10" ht="15.6" x14ac:dyDescent="0.3">
      <c r="A279" s="4"/>
      <c r="H279" s="181"/>
      <c r="I279" s="181"/>
      <c r="J279" s="181"/>
    </row>
    <row r="280" spans="1:10" ht="15.6" x14ac:dyDescent="0.3">
      <c r="A280" s="4"/>
      <c r="H280" s="181"/>
      <c r="I280" s="181"/>
      <c r="J280" s="181"/>
    </row>
    <row r="281" spans="1:10" ht="15.6" x14ac:dyDescent="0.3">
      <c r="A281" s="4"/>
      <c r="H281" s="181"/>
      <c r="I281" s="181"/>
      <c r="J281" s="181"/>
    </row>
    <row r="282" spans="1:10" ht="15.6" x14ac:dyDescent="0.3">
      <c r="A282" s="4"/>
      <c r="H282" s="181"/>
      <c r="I282" s="181"/>
      <c r="J282" s="181"/>
    </row>
    <row r="283" spans="1:10" ht="15.6" x14ac:dyDescent="0.3">
      <c r="A283" s="4"/>
      <c r="H283" s="181"/>
      <c r="I283" s="181"/>
      <c r="J283" s="181"/>
    </row>
    <row r="284" spans="1:10" ht="15.6" x14ac:dyDescent="0.3">
      <c r="A284" s="4"/>
      <c r="H284" s="181"/>
      <c r="I284" s="181"/>
      <c r="J284" s="181"/>
    </row>
    <row r="285" spans="1:10" ht="15.6" x14ac:dyDescent="0.3">
      <c r="A285" s="4"/>
      <c r="H285" s="181"/>
      <c r="I285" s="181"/>
      <c r="J285" s="181"/>
    </row>
    <row r="286" spans="1:10" ht="15.6" x14ac:dyDescent="0.3">
      <c r="A286" s="4"/>
      <c r="H286" s="181"/>
      <c r="I286" s="181"/>
      <c r="J286" s="181"/>
    </row>
    <row r="287" spans="1:10" ht="15.6" x14ac:dyDescent="0.3">
      <c r="A287" s="4"/>
      <c r="H287" s="181"/>
      <c r="I287" s="181"/>
      <c r="J287" s="181"/>
    </row>
    <row r="288" spans="1:10" ht="15.6" x14ac:dyDescent="0.3">
      <c r="A288" s="4"/>
      <c r="H288" s="181"/>
      <c r="I288" s="181"/>
      <c r="J288" s="181"/>
    </row>
    <row r="289" spans="1:10" ht="15.6" x14ac:dyDescent="0.3">
      <c r="A289" s="4"/>
      <c r="H289" s="181"/>
      <c r="I289" s="181"/>
      <c r="J289" s="181"/>
    </row>
    <row r="290" spans="1:10" ht="15.6" x14ac:dyDescent="0.3">
      <c r="A290" s="4"/>
      <c r="H290" s="181"/>
      <c r="I290" s="181"/>
      <c r="J290" s="181"/>
    </row>
    <row r="291" spans="1:10" ht="15.6" x14ac:dyDescent="0.3">
      <c r="A291" s="4"/>
      <c r="H291" s="181"/>
      <c r="I291" s="181"/>
      <c r="J291" s="181"/>
    </row>
    <row r="292" spans="1:10" ht="15.6" x14ac:dyDescent="0.3">
      <c r="A292" s="4"/>
      <c r="H292" s="181"/>
      <c r="I292" s="181"/>
      <c r="J292" s="181"/>
    </row>
    <row r="293" spans="1:10" ht="15.6" x14ac:dyDescent="0.3">
      <c r="A293" s="4"/>
      <c r="H293" s="181"/>
      <c r="I293" s="181"/>
      <c r="J293" s="181"/>
    </row>
    <row r="294" spans="1:10" ht="15.6" x14ac:dyDescent="0.3">
      <c r="A294" s="4"/>
      <c r="H294" s="181"/>
      <c r="I294" s="181"/>
      <c r="J294" s="181"/>
    </row>
    <row r="295" spans="1:10" ht="15.6" x14ac:dyDescent="0.3">
      <c r="A295" s="4"/>
      <c r="H295" s="181"/>
      <c r="I295" s="181"/>
      <c r="J295" s="181"/>
    </row>
    <row r="296" spans="1:10" ht="15.6" x14ac:dyDescent="0.3">
      <c r="A296" s="4"/>
      <c r="H296" s="181"/>
      <c r="I296" s="181"/>
      <c r="J296" s="181"/>
    </row>
    <row r="297" spans="1:10" ht="15.6" x14ac:dyDescent="0.3">
      <c r="A297" s="4"/>
      <c r="H297" s="181"/>
      <c r="I297" s="181"/>
      <c r="J297" s="181"/>
    </row>
    <row r="298" spans="1:10" ht="15.6" x14ac:dyDescent="0.3">
      <c r="A298" s="4"/>
      <c r="H298" s="181"/>
      <c r="I298" s="181"/>
      <c r="J298" s="181"/>
    </row>
    <row r="299" spans="1:10" ht="15.6" x14ac:dyDescent="0.3">
      <c r="A299" s="4"/>
      <c r="H299" s="181"/>
      <c r="I299" s="181"/>
      <c r="J299" s="181"/>
    </row>
    <row r="300" spans="1:10" ht="15.6" x14ac:dyDescent="0.3">
      <c r="A300" s="4"/>
      <c r="H300" s="181"/>
      <c r="I300" s="181"/>
      <c r="J300" s="181"/>
    </row>
    <row r="301" spans="1:10" ht="15.6" x14ac:dyDescent="0.3">
      <c r="A301" s="4"/>
      <c r="H301" s="181"/>
      <c r="I301" s="181"/>
      <c r="J301" s="181"/>
    </row>
    <row r="302" spans="1:10" ht="15.6" x14ac:dyDescent="0.3">
      <c r="A302" s="4"/>
      <c r="H302" s="181"/>
      <c r="I302" s="181"/>
      <c r="J302" s="181"/>
    </row>
    <row r="303" spans="1:10" ht="15.6" x14ac:dyDescent="0.3">
      <c r="A303" s="4"/>
      <c r="H303" s="181"/>
      <c r="I303" s="181"/>
      <c r="J303" s="181"/>
    </row>
    <row r="304" spans="1:10" ht="15.6" x14ac:dyDescent="0.3">
      <c r="A304" s="4"/>
      <c r="H304" s="181"/>
      <c r="I304" s="181"/>
      <c r="J304" s="181"/>
    </row>
    <row r="305" spans="1:10" ht="15.6" x14ac:dyDescent="0.3">
      <c r="A305" s="4"/>
      <c r="H305" s="181"/>
      <c r="I305" s="181"/>
      <c r="J305" s="181"/>
    </row>
    <row r="306" spans="1:10" ht="15.6" x14ac:dyDescent="0.3">
      <c r="A306" s="4"/>
      <c r="H306" s="181"/>
      <c r="I306" s="181"/>
      <c r="J306" s="181"/>
    </row>
    <row r="307" spans="1:10" ht="15.6" x14ac:dyDescent="0.3">
      <c r="A307" s="4"/>
      <c r="H307" s="181"/>
      <c r="I307" s="181"/>
      <c r="J307" s="181"/>
    </row>
    <row r="308" spans="1:10" ht="15.6" x14ac:dyDescent="0.3">
      <c r="A308" s="4"/>
      <c r="H308" s="181"/>
      <c r="I308" s="181"/>
      <c r="J308" s="181"/>
    </row>
    <row r="309" spans="1:10" ht="15.6" x14ac:dyDescent="0.3">
      <c r="A309" s="4"/>
      <c r="H309" s="181"/>
      <c r="I309" s="181"/>
      <c r="J309" s="181"/>
    </row>
    <row r="310" spans="1:10" ht="15.6" x14ac:dyDescent="0.3">
      <c r="A310" s="4"/>
      <c r="H310" s="181"/>
      <c r="I310" s="181"/>
      <c r="J310" s="181"/>
    </row>
    <row r="311" spans="1:10" ht="15.6" x14ac:dyDescent="0.3">
      <c r="A311" s="4"/>
      <c r="H311" s="181"/>
      <c r="I311" s="181"/>
      <c r="J311" s="181"/>
    </row>
    <row r="312" spans="1:10" ht="15.6" x14ac:dyDescent="0.3">
      <c r="A312" s="4"/>
      <c r="H312" s="181"/>
      <c r="I312" s="181"/>
      <c r="J312" s="181"/>
    </row>
    <row r="313" spans="1:10" ht="15.6" x14ac:dyDescent="0.3">
      <c r="A313" s="4"/>
      <c r="H313" s="181"/>
      <c r="I313" s="181"/>
      <c r="J313" s="181"/>
    </row>
    <row r="314" spans="1:10" x14ac:dyDescent="0.25">
      <c r="H314" s="181"/>
      <c r="I314" s="181"/>
      <c r="J314" s="181"/>
    </row>
    <row r="315" spans="1:10" x14ac:dyDescent="0.25">
      <c r="H315" s="181"/>
      <c r="I315" s="181"/>
      <c r="J315" s="181"/>
    </row>
    <row r="316" spans="1:10" x14ac:dyDescent="0.25">
      <c r="H316" s="181"/>
      <c r="I316" s="181"/>
      <c r="J316" s="181"/>
    </row>
    <row r="317" spans="1:10" x14ac:dyDescent="0.25">
      <c r="H317" s="181"/>
      <c r="I317" s="181"/>
      <c r="J317" s="181"/>
    </row>
    <row r="318" spans="1:10" x14ac:dyDescent="0.25">
      <c r="H318" s="181"/>
      <c r="I318" s="181"/>
      <c r="J318" s="181"/>
    </row>
    <row r="319" spans="1:10" x14ac:dyDescent="0.25">
      <c r="H319" s="181"/>
      <c r="I319" s="181"/>
      <c r="J319" s="181"/>
    </row>
    <row r="320" spans="1:10" x14ac:dyDescent="0.25">
      <c r="H320" s="181"/>
      <c r="I320" s="181"/>
      <c r="J320" s="181"/>
    </row>
    <row r="321" spans="8:10" x14ac:dyDescent="0.25">
      <c r="H321" s="181"/>
      <c r="I321" s="181"/>
      <c r="J321" s="181"/>
    </row>
    <row r="322" spans="8:10" x14ac:dyDescent="0.25">
      <c r="H322" s="181"/>
      <c r="I322" s="181"/>
      <c r="J322" s="181"/>
    </row>
    <row r="323" spans="8:10" x14ac:dyDescent="0.25">
      <c r="H323" s="181"/>
      <c r="I323" s="181"/>
      <c r="J323" s="181"/>
    </row>
    <row r="324" spans="8:10" x14ac:dyDescent="0.25">
      <c r="H324" s="181"/>
      <c r="I324" s="181"/>
      <c r="J324" s="181"/>
    </row>
    <row r="325" spans="8:10" x14ac:dyDescent="0.25">
      <c r="H325" s="181"/>
      <c r="I325" s="181"/>
      <c r="J325" s="181"/>
    </row>
    <row r="326" spans="8:10" x14ac:dyDescent="0.25">
      <c r="H326" s="181"/>
      <c r="I326" s="181"/>
      <c r="J326" s="181"/>
    </row>
    <row r="327" spans="8:10" x14ac:dyDescent="0.25">
      <c r="H327" s="181"/>
      <c r="I327" s="181"/>
      <c r="J327" s="181"/>
    </row>
    <row r="328" spans="8:10" x14ac:dyDescent="0.25">
      <c r="H328" s="181"/>
      <c r="I328" s="181"/>
      <c r="J328" s="181"/>
    </row>
    <row r="329" spans="8:10" x14ac:dyDescent="0.25">
      <c r="H329" s="181"/>
      <c r="I329" s="181"/>
      <c r="J329" s="181"/>
    </row>
    <row r="330" spans="8:10" x14ac:dyDescent="0.25">
      <c r="H330" s="181"/>
      <c r="I330" s="181"/>
      <c r="J330" s="181"/>
    </row>
    <row r="331" spans="8:10" x14ac:dyDescent="0.25">
      <c r="H331" s="181"/>
      <c r="I331" s="181"/>
      <c r="J331" s="181"/>
    </row>
    <row r="332" spans="8:10" x14ac:dyDescent="0.25">
      <c r="H332" s="181"/>
      <c r="I332" s="181"/>
      <c r="J332" s="181"/>
    </row>
    <row r="333" spans="8:10" x14ac:dyDescent="0.25">
      <c r="H333" s="181"/>
      <c r="I333" s="181"/>
      <c r="J333" s="181"/>
    </row>
    <row r="334" spans="8:10" x14ac:dyDescent="0.25">
      <c r="H334" s="181"/>
      <c r="I334" s="181"/>
      <c r="J334" s="181"/>
    </row>
    <row r="335" spans="8:10" x14ac:dyDescent="0.25">
      <c r="H335" s="181"/>
      <c r="I335" s="181"/>
      <c r="J335" s="181"/>
    </row>
    <row r="336" spans="8:10" x14ac:dyDescent="0.25">
      <c r="H336" s="181"/>
      <c r="I336" s="181"/>
      <c r="J336" s="181"/>
    </row>
    <row r="337" spans="8:10" x14ac:dyDescent="0.25">
      <c r="H337" s="181"/>
      <c r="I337" s="181"/>
      <c r="J337" s="181"/>
    </row>
    <row r="338" spans="8:10" x14ac:dyDescent="0.25">
      <c r="H338" s="181"/>
      <c r="I338" s="181"/>
      <c r="J338" s="181"/>
    </row>
    <row r="339" spans="8:10" x14ac:dyDescent="0.25">
      <c r="H339" s="181"/>
      <c r="I339" s="181"/>
      <c r="J339" s="181"/>
    </row>
    <row r="340" spans="8:10" x14ac:dyDescent="0.25">
      <c r="H340" s="181"/>
      <c r="I340" s="181"/>
      <c r="J340" s="181"/>
    </row>
    <row r="341" spans="8:10" x14ac:dyDescent="0.25">
      <c r="H341" s="181"/>
      <c r="I341" s="181"/>
      <c r="J341" s="181"/>
    </row>
    <row r="342" spans="8:10" x14ac:dyDescent="0.25">
      <c r="H342" s="181"/>
      <c r="I342" s="181"/>
      <c r="J342" s="181"/>
    </row>
    <row r="343" spans="8:10" x14ac:dyDescent="0.25">
      <c r="H343" s="181"/>
      <c r="I343" s="181"/>
      <c r="J343" s="181"/>
    </row>
    <row r="344" spans="8:10" x14ac:dyDescent="0.25">
      <c r="H344" s="181"/>
      <c r="I344" s="181"/>
      <c r="J344" s="181"/>
    </row>
    <row r="345" spans="8:10" x14ac:dyDescent="0.25">
      <c r="H345" s="181"/>
      <c r="I345" s="181"/>
      <c r="J345" s="181"/>
    </row>
    <row r="346" spans="8:10" x14ac:dyDescent="0.25">
      <c r="H346" s="181"/>
      <c r="I346" s="181"/>
      <c r="J346" s="181"/>
    </row>
    <row r="347" spans="8:10" x14ac:dyDescent="0.25">
      <c r="H347" s="181"/>
      <c r="I347" s="181"/>
      <c r="J347" s="181"/>
    </row>
    <row r="348" spans="8:10" x14ac:dyDescent="0.25">
      <c r="H348" s="181"/>
      <c r="I348" s="181"/>
      <c r="J348" s="181"/>
    </row>
    <row r="349" spans="8:10" x14ac:dyDescent="0.25">
      <c r="H349" s="181"/>
      <c r="I349" s="181"/>
      <c r="J349" s="181"/>
    </row>
    <row r="350" spans="8:10" x14ac:dyDescent="0.25">
      <c r="H350" s="181"/>
      <c r="I350" s="181"/>
      <c r="J350" s="181"/>
    </row>
    <row r="351" spans="8:10" x14ac:dyDescent="0.25">
      <c r="H351" s="181"/>
      <c r="I351" s="181"/>
      <c r="J351" s="181"/>
    </row>
    <row r="352" spans="8:10" x14ac:dyDescent="0.25">
      <c r="H352" s="181"/>
      <c r="I352" s="181"/>
      <c r="J352" s="181"/>
    </row>
    <row r="353" spans="8:10" x14ac:dyDescent="0.25">
      <c r="H353" s="181"/>
      <c r="I353" s="181"/>
      <c r="J353" s="181"/>
    </row>
    <row r="354" spans="8:10" x14ac:dyDescent="0.25">
      <c r="H354" s="181"/>
      <c r="I354" s="181"/>
      <c r="J354" s="181"/>
    </row>
    <row r="355" spans="8:10" x14ac:dyDescent="0.25">
      <c r="H355" s="181"/>
      <c r="I355" s="181"/>
      <c r="J355" s="181"/>
    </row>
    <row r="356" spans="8:10" x14ac:dyDescent="0.25">
      <c r="H356" s="181"/>
      <c r="I356" s="181"/>
      <c r="J356" s="181"/>
    </row>
    <row r="357" spans="8:10" x14ac:dyDescent="0.25">
      <c r="H357" s="181"/>
      <c r="I357" s="181"/>
      <c r="J357" s="181"/>
    </row>
    <row r="358" spans="8:10" x14ac:dyDescent="0.25">
      <c r="H358" s="181"/>
      <c r="I358" s="181"/>
      <c r="J358" s="181"/>
    </row>
    <row r="359" spans="8:10" x14ac:dyDescent="0.25">
      <c r="H359" s="181"/>
      <c r="I359" s="181"/>
      <c r="J359" s="181"/>
    </row>
    <row r="360" spans="8:10" x14ac:dyDescent="0.25">
      <c r="H360" s="181"/>
      <c r="I360" s="181"/>
      <c r="J360" s="181"/>
    </row>
    <row r="361" spans="8:10" x14ac:dyDescent="0.25">
      <c r="H361" s="181"/>
      <c r="I361" s="181"/>
      <c r="J361" s="181"/>
    </row>
    <row r="362" spans="8:10" x14ac:dyDescent="0.25">
      <c r="H362" s="181"/>
      <c r="I362" s="181"/>
      <c r="J362" s="181"/>
    </row>
    <row r="363" spans="8:10" x14ac:dyDescent="0.25">
      <c r="H363" s="181"/>
      <c r="I363" s="181"/>
      <c r="J363" s="181"/>
    </row>
    <row r="364" spans="8:10" x14ac:dyDescent="0.25">
      <c r="H364" s="181"/>
      <c r="I364" s="181"/>
      <c r="J364" s="181"/>
    </row>
    <row r="365" spans="8:10" x14ac:dyDescent="0.25">
      <c r="H365" s="181"/>
      <c r="I365" s="181"/>
      <c r="J365" s="181"/>
    </row>
    <row r="366" spans="8:10" x14ac:dyDescent="0.25">
      <c r="H366" s="181"/>
      <c r="I366" s="181"/>
      <c r="J366" s="181"/>
    </row>
    <row r="367" spans="8:10" x14ac:dyDescent="0.25">
      <c r="H367" s="181"/>
      <c r="I367" s="181"/>
      <c r="J367" s="181"/>
    </row>
    <row r="368" spans="8:10" x14ac:dyDescent="0.25">
      <c r="H368" s="181"/>
      <c r="I368" s="181"/>
      <c r="J368" s="181"/>
    </row>
    <row r="369" spans="8:10" x14ac:dyDescent="0.25">
      <c r="H369" s="181"/>
      <c r="I369" s="181"/>
      <c r="J369" s="181"/>
    </row>
    <row r="370" spans="8:10" x14ac:dyDescent="0.25">
      <c r="H370" s="181"/>
      <c r="I370" s="181"/>
      <c r="J370" s="181"/>
    </row>
    <row r="371" spans="8:10" x14ac:dyDescent="0.25">
      <c r="H371" s="181"/>
      <c r="I371" s="181"/>
      <c r="J371" s="181"/>
    </row>
    <row r="372" spans="8:10" x14ac:dyDescent="0.25">
      <c r="H372" s="181"/>
      <c r="I372" s="181"/>
      <c r="J372" s="181"/>
    </row>
    <row r="373" spans="8:10" x14ac:dyDescent="0.25">
      <c r="H373" s="181"/>
      <c r="I373" s="181"/>
      <c r="J373" s="181"/>
    </row>
    <row r="374" spans="8:10" x14ac:dyDescent="0.25">
      <c r="H374" s="181"/>
      <c r="I374" s="181"/>
      <c r="J374" s="181"/>
    </row>
    <row r="375" spans="8:10" x14ac:dyDescent="0.25">
      <c r="H375" s="181"/>
      <c r="I375" s="181"/>
      <c r="J375" s="181"/>
    </row>
    <row r="376" spans="8:10" x14ac:dyDescent="0.25">
      <c r="H376" s="181"/>
      <c r="I376" s="181"/>
      <c r="J376" s="181"/>
    </row>
    <row r="377" spans="8:10" x14ac:dyDescent="0.25">
      <c r="H377" s="181"/>
      <c r="I377" s="181"/>
      <c r="J377" s="181"/>
    </row>
    <row r="378" spans="8:10" x14ac:dyDescent="0.25">
      <c r="H378" s="181"/>
      <c r="I378" s="181"/>
      <c r="J378" s="181"/>
    </row>
    <row r="379" spans="8:10" x14ac:dyDescent="0.25">
      <c r="H379" s="181"/>
      <c r="I379" s="181"/>
      <c r="J379" s="181"/>
    </row>
    <row r="380" spans="8:10" x14ac:dyDescent="0.25">
      <c r="H380" s="181"/>
      <c r="I380" s="181"/>
      <c r="J380" s="181"/>
    </row>
    <row r="381" spans="8:10" x14ac:dyDescent="0.25">
      <c r="H381" s="181"/>
      <c r="I381" s="181"/>
      <c r="J381" s="181"/>
    </row>
    <row r="382" spans="8:10" x14ac:dyDescent="0.25">
      <c r="H382" s="181"/>
      <c r="I382" s="181"/>
      <c r="J382" s="181"/>
    </row>
    <row r="383" spans="8:10" x14ac:dyDescent="0.25">
      <c r="H383" s="181"/>
      <c r="I383" s="181"/>
      <c r="J383" s="181"/>
    </row>
    <row r="384" spans="8:10" x14ac:dyDescent="0.25">
      <c r="H384" s="181"/>
      <c r="I384" s="181"/>
      <c r="J384" s="181"/>
    </row>
    <row r="385" spans="8:10" x14ac:dyDescent="0.25">
      <c r="H385" s="181"/>
      <c r="I385" s="181"/>
      <c r="J385" s="181"/>
    </row>
    <row r="386" spans="8:10" x14ac:dyDescent="0.25">
      <c r="H386" s="181"/>
      <c r="I386" s="181"/>
      <c r="J386" s="181"/>
    </row>
    <row r="387" spans="8:10" x14ac:dyDescent="0.25">
      <c r="H387" s="181"/>
      <c r="I387" s="181"/>
      <c r="J387" s="181"/>
    </row>
    <row r="388" spans="8:10" x14ac:dyDescent="0.25">
      <c r="H388" s="181"/>
      <c r="I388" s="181"/>
      <c r="J388" s="181"/>
    </row>
    <row r="389" spans="8:10" x14ac:dyDescent="0.25">
      <c r="H389" s="181"/>
      <c r="I389" s="181"/>
      <c r="J389" s="181"/>
    </row>
    <row r="390" spans="8:10" x14ac:dyDescent="0.25">
      <c r="H390" s="181"/>
      <c r="I390" s="181"/>
      <c r="J390" s="181"/>
    </row>
    <row r="391" spans="8:10" x14ac:dyDescent="0.25">
      <c r="H391" s="181"/>
      <c r="I391" s="181"/>
      <c r="J391" s="181"/>
    </row>
    <row r="392" spans="8:10" x14ac:dyDescent="0.25">
      <c r="H392" s="181"/>
      <c r="I392" s="181"/>
      <c r="J392" s="181"/>
    </row>
    <row r="393" spans="8:10" x14ac:dyDescent="0.25">
      <c r="H393" s="181"/>
      <c r="I393" s="181"/>
      <c r="J393" s="181"/>
    </row>
    <row r="394" spans="8:10" x14ac:dyDescent="0.25">
      <c r="H394" s="181"/>
      <c r="I394" s="181"/>
      <c r="J394" s="181"/>
    </row>
    <row r="395" spans="8:10" x14ac:dyDescent="0.25">
      <c r="H395" s="181"/>
      <c r="I395" s="181"/>
      <c r="J395" s="181"/>
    </row>
    <row r="396" spans="8:10" x14ac:dyDescent="0.25">
      <c r="H396" s="181"/>
      <c r="I396" s="181"/>
      <c r="J396" s="181"/>
    </row>
    <row r="397" spans="8:10" x14ac:dyDescent="0.25">
      <c r="H397" s="181"/>
      <c r="I397" s="181"/>
      <c r="J397" s="181"/>
    </row>
    <row r="398" spans="8:10" x14ac:dyDescent="0.25">
      <c r="H398" s="181"/>
      <c r="I398" s="181"/>
      <c r="J398" s="181"/>
    </row>
    <row r="399" spans="8:10" x14ac:dyDescent="0.25">
      <c r="H399" s="181"/>
      <c r="I399" s="181"/>
      <c r="J399" s="181"/>
    </row>
    <row r="400" spans="8:10" x14ac:dyDescent="0.25">
      <c r="H400" s="181"/>
      <c r="I400" s="181"/>
      <c r="J400" s="181"/>
    </row>
    <row r="401" spans="8:10" x14ac:dyDescent="0.25">
      <c r="H401" s="181"/>
      <c r="I401" s="181"/>
      <c r="J401" s="181"/>
    </row>
    <row r="402" spans="8:10" x14ac:dyDescent="0.25">
      <c r="H402" s="181"/>
      <c r="I402" s="181"/>
      <c r="J402" s="181"/>
    </row>
    <row r="403" spans="8:10" x14ac:dyDescent="0.25">
      <c r="H403" s="181"/>
      <c r="I403" s="181"/>
      <c r="J403" s="181"/>
    </row>
    <row r="404" spans="8:10" x14ac:dyDescent="0.25">
      <c r="H404" s="181"/>
      <c r="I404" s="181"/>
      <c r="J404" s="181"/>
    </row>
    <row r="405" spans="8:10" x14ac:dyDescent="0.25">
      <c r="H405" s="181"/>
      <c r="I405" s="181"/>
      <c r="J405" s="181"/>
    </row>
    <row r="406" spans="8:10" x14ac:dyDescent="0.25">
      <c r="H406" s="181"/>
      <c r="I406" s="181"/>
      <c r="J406" s="181"/>
    </row>
    <row r="407" spans="8:10" x14ac:dyDescent="0.25">
      <c r="H407" s="181"/>
      <c r="I407" s="181"/>
      <c r="J407" s="181"/>
    </row>
    <row r="408" spans="8:10" x14ac:dyDescent="0.25">
      <c r="H408" s="181"/>
      <c r="I408" s="181"/>
      <c r="J408" s="181"/>
    </row>
    <row r="409" spans="8:10" x14ac:dyDescent="0.25">
      <c r="H409" s="181"/>
      <c r="I409" s="181"/>
      <c r="J409" s="181"/>
    </row>
    <row r="410" spans="8:10" x14ac:dyDescent="0.25">
      <c r="H410" s="181"/>
      <c r="I410" s="181"/>
      <c r="J410" s="181"/>
    </row>
    <row r="411" spans="8:10" x14ac:dyDescent="0.25">
      <c r="H411" s="181"/>
      <c r="I411" s="181"/>
      <c r="J411" s="181"/>
    </row>
    <row r="412" spans="8:10" x14ac:dyDescent="0.25">
      <c r="H412" s="181"/>
      <c r="I412" s="181"/>
      <c r="J412" s="181"/>
    </row>
    <row r="413" spans="8:10" x14ac:dyDescent="0.25">
      <c r="H413" s="181"/>
      <c r="I413" s="181"/>
      <c r="J413" s="181"/>
    </row>
    <row r="414" spans="8:10" x14ac:dyDescent="0.25">
      <c r="H414" s="181"/>
      <c r="I414" s="181"/>
      <c r="J414" s="181"/>
    </row>
    <row r="415" spans="8:10" x14ac:dyDescent="0.25">
      <c r="H415" s="181"/>
      <c r="I415" s="181"/>
      <c r="J415" s="181"/>
    </row>
    <row r="416" spans="8:10" x14ac:dyDescent="0.25">
      <c r="H416" s="181"/>
      <c r="I416" s="181"/>
      <c r="J416" s="181"/>
    </row>
    <row r="417" spans="8:10" x14ac:dyDescent="0.25">
      <c r="H417" s="181"/>
      <c r="I417" s="181"/>
      <c r="J417" s="181"/>
    </row>
    <row r="418" spans="8:10" x14ac:dyDescent="0.25">
      <c r="H418" s="181"/>
      <c r="I418" s="181"/>
      <c r="J418" s="181"/>
    </row>
    <row r="419" spans="8:10" x14ac:dyDescent="0.25">
      <c r="H419" s="181"/>
      <c r="I419" s="181"/>
      <c r="J419" s="181"/>
    </row>
    <row r="420" spans="8:10" x14ac:dyDescent="0.25">
      <c r="H420" s="181"/>
      <c r="I420" s="181"/>
      <c r="J420" s="181"/>
    </row>
    <row r="421" spans="8:10" x14ac:dyDescent="0.25">
      <c r="H421" s="181"/>
      <c r="I421" s="181"/>
      <c r="J421" s="181"/>
    </row>
    <row r="422" spans="8:10" x14ac:dyDescent="0.25">
      <c r="H422" s="181"/>
      <c r="I422" s="181"/>
      <c r="J422" s="181"/>
    </row>
    <row r="423" spans="8:10" x14ac:dyDescent="0.25">
      <c r="H423" s="181"/>
      <c r="I423" s="181"/>
      <c r="J423" s="181"/>
    </row>
    <row r="424" spans="8:10" x14ac:dyDescent="0.25">
      <c r="H424" s="181"/>
      <c r="I424" s="181"/>
      <c r="J424" s="181"/>
    </row>
    <row r="425" spans="8:10" x14ac:dyDescent="0.25">
      <c r="H425" s="181"/>
      <c r="I425" s="181"/>
      <c r="J425" s="181"/>
    </row>
    <row r="426" spans="8:10" x14ac:dyDescent="0.25">
      <c r="H426" s="181"/>
      <c r="I426" s="181"/>
      <c r="J426" s="181"/>
    </row>
    <row r="427" spans="8:10" x14ac:dyDescent="0.25">
      <c r="H427" s="181"/>
      <c r="I427" s="181"/>
      <c r="J427" s="181"/>
    </row>
    <row r="428" spans="8:10" x14ac:dyDescent="0.25">
      <c r="H428" s="181"/>
      <c r="I428" s="181"/>
      <c r="J428" s="181"/>
    </row>
    <row r="429" spans="8:10" x14ac:dyDescent="0.25">
      <c r="H429" s="181"/>
      <c r="I429" s="181"/>
      <c r="J429" s="181"/>
    </row>
    <row r="430" spans="8:10" x14ac:dyDescent="0.25">
      <c r="H430" s="181"/>
      <c r="I430" s="181"/>
      <c r="J430" s="181"/>
    </row>
    <row r="431" spans="8:10" x14ac:dyDescent="0.25">
      <c r="H431" s="181"/>
      <c r="I431" s="181"/>
      <c r="J431" s="181"/>
    </row>
    <row r="432" spans="8:10" x14ac:dyDescent="0.25">
      <c r="H432" s="181"/>
      <c r="I432" s="181"/>
      <c r="J432" s="181"/>
    </row>
    <row r="433" spans="8:10" x14ac:dyDescent="0.25">
      <c r="H433" s="181"/>
      <c r="I433" s="181"/>
      <c r="J433" s="181"/>
    </row>
    <row r="434" spans="8:10" x14ac:dyDescent="0.25">
      <c r="H434" s="181"/>
      <c r="I434" s="181"/>
      <c r="J434" s="181"/>
    </row>
    <row r="435" spans="8:10" x14ac:dyDescent="0.25">
      <c r="H435" s="181"/>
      <c r="I435" s="181"/>
      <c r="J435" s="181"/>
    </row>
    <row r="436" spans="8:10" x14ac:dyDescent="0.25">
      <c r="H436" s="181"/>
      <c r="I436" s="181"/>
      <c r="J436" s="181"/>
    </row>
    <row r="437" spans="8:10" x14ac:dyDescent="0.25">
      <c r="H437" s="181"/>
      <c r="I437" s="181"/>
      <c r="J437" s="181"/>
    </row>
    <row r="438" spans="8:10" x14ac:dyDescent="0.25">
      <c r="H438" s="181"/>
      <c r="I438" s="181"/>
      <c r="J438" s="181"/>
    </row>
    <row r="439" spans="8:10" x14ac:dyDescent="0.25">
      <c r="H439" s="181"/>
      <c r="I439" s="181"/>
      <c r="J439" s="181"/>
    </row>
    <row r="440" spans="8:10" x14ac:dyDescent="0.25">
      <c r="H440" s="181"/>
      <c r="I440" s="181"/>
      <c r="J440" s="181"/>
    </row>
    <row r="441" spans="8:10" x14ac:dyDescent="0.25">
      <c r="H441" s="181"/>
      <c r="I441" s="181"/>
      <c r="J441" s="181"/>
    </row>
    <row r="442" spans="8:10" x14ac:dyDescent="0.25">
      <c r="H442" s="181"/>
      <c r="I442" s="181"/>
      <c r="J442" s="181"/>
    </row>
    <row r="443" spans="8:10" x14ac:dyDescent="0.25">
      <c r="H443" s="181"/>
      <c r="I443" s="181"/>
      <c r="J443" s="181"/>
    </row>
    <row r="444" spans="8:10" x14ac:dyDescent="0.25">
      <c r="H444" s="181"/>
      <c r="I444" s="181"/>
      <c r="J444" s="181"/>
    </row>
    <row r="445" spans="8:10" x14ac:dyDescent="0.25">
      <c r="H445" s="181"/>
      <c r="I445" s="181"/>
      <c r="J445" s="181"/>
    </row>
    <row r="446" spans="8:10" x14ac:dyDescent="0.25">
      <c r="H446" s="181"/>
      <c r="I446" s="181"/>
      <c r="J446" s="181"/>
    </row>
    <row r="447" spans="8:10" x14ac:dyDescent="0.25">
      <c r="H447" s="181"/>
      <c r="I447" s="181"/>
      <c r="J447" s="181"/>
    </row>
    <row r="448" spans="8:10" x14ac:dyDescent="0.25">
      <c r="H448" s="181"/>
      <c r="I448" s="181"/>
      <c r="J448" s="181"/>
    </row>
    <row r="449" spans="8:10" x14ac:dyDescent="0.25">
      <c r="H449" s="181"/>
      <c r="I449" s="181"/>
      <c r="J449" s="181"/>
    </row>
    <row r="450" spans="8:10" x14ac:dyDescent="0.25">
      <c r="H450" s="181"/>
      <c r="I450" s="181"/>
      <c r="J450" s="181"/>
    </row>
    <row r="451" spans="8:10" x14ac:dyDescent="0.25">
      <c r="H451" s="181"/>
      <c r="I451" s="181"/>
      <c r="J451" s="181"/>
    </row>
    <row r="452" spans="8:10" x14ac:dyDescent="0.25">
      <c r="H452" s="181"/>
      <c r="I452" s="181"/>
      <c r="J452" s="181"/>
    </row>
    <row r="453" spans="8:10" x14ac:dyDescent="0.25">
      <c r="H453" s="181"/>
      <c r="I453" s="181"/>
      <c r="J453" s="181"/>
    </row>
    <row r="454" spans="8:10" x14ac:dyDescent="0.25">
      <c r="H454" s="181"/>
      <c r="I454" s="181"/>
      <c r="J454" s="181"/>
    </row>
    <row r="455" spans="8:10" x14ac:dyDescent="0.25">
      <c r="H455" s="181"/>
      <c r="I455" s="181"/>
      <c r="J455" s="181"/>
    </row>
    <row r="456" spans="8:10" x14ac:dyDescent="0.25">
      <c r="H456" s="181"/>
      <c r="I456" s="181"/>
      <c r="J456" s="181"/>
    </row>
    <row r="457" spans="8:10" x14ac:dyDescent="0.25">
      <c r="H457" s="181"/>
      <c r="I457" s="181"/>
      <c r="J457" s="181"/>
    </row>
    <row r="458" spans="8:10" x14ac:dyDescent="0.25">
      <c r="H458" s="181"/>
      <c r="I458" s="181"/>
      <c r="J458" s="181"/>
    </row>
    <row r="459" spans="8:10" x14ac:dyDescent="0.25">
      <c r="H459" s="181"/>
      <c r="I459" s="181"/>
      <c r="J459" s="181"/>
    </row>
    <row r="460" spans="8:10" x14ac:dyDescent="0.25">
      <c r="H460" s="181"/>
      <c r="I460" s="181"/>
      <c r="J460" s="181"/>
    </row>
    <row r="461" spans="8:10" x14ac:dyDescent="0.25">
      <c r="H461" s="181"/>
      <c r="I461" s="181"/>
      <c r="J461" s="181"/>
    </row>
    <row r="462" spans="8:10" x14ac:dyDescent="0.25">
      <c r="H462" s="181"/>
      <c r="I462" s="181"/>
      <c r="J462" s="181"/>
    </row>
    <row r="463" spans="8:10" x14ac:dyDescent="0.25">
      <c r="H463" s="181"/>
      <c r="I463" s="181"/>
      <c r="J463" s="181"/>
    </row>
    <row r="464" spans="8:10" x14ac:dyDescent="0.25">
      <c r="H464" s="181"/>
      <c r="I464" s="181"/>
      <c r="J464" s="181"/>
    </row>
    <row r="465" spans="8:10" x14ac:dyDescent="0.25">
      <c r="H465" s="181"/>
      <c r="I465" s="181"/>
      <c r="J465" s="181"/>
    </row>
    <row r="466" spans="8:10" x14ac:dyDescent="0.25">
      <c r="H466" s="181"/>
      <c r="I466" s="181"/>
      <c r="J466" s="181"/>
    </row>
    <row r="467" spans="8:10" x14ac:dyDescent="0.25">
      <c r="H467" s="181"/>
      <c r="I467" s="181"/>
      <c r="J467" s="181"/>
    </row>
    <row r="468" spans="8:10" x14ac:dyDescent="0.25">
      <c r="H468" s="181"/>
      <c r="I468" s="181"/>
      <c r="J468" s="181"/>
    </row>
    <row r="469" spans="8:10" x14ac:dyDescent="0.25">
      <c r="H469" s="181"/>
      <c r="I469" s="181"/>
      <c r="J469" s="181"/>
    </row>
    <row r="470" spans="8:10" x14ac:dyDescent="0.25">
      <c r="H470" s="181"/>
      <c r="I470" s="181"/>
      <c r="J470" s="181"/>
    </row>
    <row r="471" spans="8:10" x14ac:dyDescent="0.25">
      <c r="H471" s="181"/>
      <c r="I471" s="181"/>
      <c r="J471" s="181"/>
    </row>
    <row r="472" spans="8:10" x14ac:dyDescent="0.25">
      <c r="H472" s="181"/>
      <c r="I472" s="181"/>
      <c r="J472" s="181"/>
    </row>
    <row r="473" spans="8:10" x14ac:dyDescent="0.25">
      <c r="H473" s="181"/>
      <c r="I473" s="181"/>
      <c r="J473" s="181"/>
    </row>
    <row r="474" spans="8:10" x14ac:dyDescent="0.25">
      <c r="H474" s="181"/>
      <c r="I474" s="181"/>
      <c r="J474" s="181"/>
    </row>
    <row r="475" spans="8:10" x14ac:dyDescent="0.25">
      <c r="H475" s="181"/>
      <c r="I475" s="181"/>
      <c r="J475" s="181"/>
    </row>
    <row r="476" spans="8:10" x14ac:dyDescent="0.25">
      <c r="H476" s="181"/>
      <c r="I476" s="181"/>
      <c r="J476" s="181"/>
    </row>
    <row r="477" spans="8:10" x14ac:dyDescent="0.25">
      <c r="H477" s="181"/>
      <c r="I477" s="181"/>
      <c r="J477" s="181"/>
    </row>
    <row r="478" spans="8:10" x14ac:dyDescent="0.25">
      <c r="H478" s="181"/>
      <c r="I478" s="181"/>
      <c r="J478" s="181"/>
    </row>
    <row r="479" spans="8:10" x14ac:dyDescent="0.25">
      <c r="H479" s="181"/>
      <c r="I479" s="181"/>
      <c r="J479" s="181"/>
    </row>
    <row r="480" spans="8:10" x14ac:dyDescent="0.25">
      <c r="H480" s="181"/>
      <c r="I480" s="181"/>
      <c r="J480" s="181"/>
    </row>
    <row r="481" spans="8:10" x14ac:dyDescent="0.25">
      <c r="H481" s="181"/>
      <c r="I481" s="181"/>
      <c r="J481" s="181"/>
    </row>
    <row r="482" spans="8:10" x14ac:dyDescent="0.25">
      <c r="H482" s="181"/>
      <c r="I482" s="181"/>
      <c r="J482" s="181"/>
    </row>
    <row r="483" spans="8:10" x14ac:dyDescent="0.25">
      <c r="H483" s="181"/>
      <c r="I483" s="181"/>
      <c r="J483" s="181"/>
    </row>
    <row r="484" spans="8:10" x14ac:dyDescent="0.25">
      <c r="H484" s="181"/>
      <c r="I484" s="181"/>
      <c r="J484" s="181"/>
    </row>
    <row r="485" spans="8:10" x14ac:dyDescent="0.25">
      <c r="H485" s="181"/>
      <c r="I485" s="181"/>
      <c r="J485" s="181"/>
    </row>
    <row r="486" spans="8:10" x14ac:dyDescent="0.25">
      <c r="H486" s="181"/>
      <c r="I486" s="181"/>
      <c r="J486" s="181"/>
    </row>
    <row r="487" spans="8:10" x14ac:dyDescent="0.25">
      <c r="H487" s="181"/>
      <c r="I487" s="181"/>
      <c r="J487" s="181"/>
    </row>
    <row r="488" spans="8:10" x14ac:dyDescent="0.25">
      <c r="H488" s="181"/>
      <c r="I488" s="181"/>
      <c r="J488" s="181"/>
    </row>
    <row r="489" spans="8:10" x14ac:dyDescent="0.25">
      <c r="H489" s="181"/>
      <c r="I489" s="181"/>
      <c r="J489" s="181"/>
    </row>
    <row r="490" spans="8:10" x14ac:dyDescent="0.25">
      <c r="H490" s="181"/>
      <c r="I490" s="181"/>
      <c r="J490" s="181"/>
    </row>
    <row r="491" spans="8:10" x14ac:dyDescent="0.25">
      <c r="H491" s="181"/>
      <c r="I491" s="181"/>
      <c r="J491" s="181"/>
    </row>
    <row r="492" spans="8:10" x14ac:dyDescent="0.25">
      <c r="H492" s="181"/>
      <c r="I492" s="181"/>
      <c r="J492" s="181"/>
    </row>
    <row r="493" spans="8:10" x14ac:dyDescent="0.25">
      <c r="H493" s="181"/>
      <c r="I493" s="181"/>
      <c r="J493" s="181"/>
    </row>
    <row r="494" spans="8:10" x14ac:dyDescent="0.25">
      <c r="H494" s="181"/>
      <c r="I494" s="181"/>
      <c r="J494" s="181"/>
    </row>
    <row r="495" spans="8:10" x14ac:dyDescent="0.25">
      <c r="H495" s="181"/>
      <c r="I495" s="181"/>
      <c r="J495" s="181"/>
    </row>
    <row r="496" spans="8:10" x14ac:dyDescent="0.25">
      <c r="H496" s="181"/>
      <c r="I496" s="181"/>
      <c r="J496" s="181"/>
    </row>
    <row r="497" spans="8:10" x14ac:dyDescent="0.25">
      <c r="H497" s="181"/>
      <c r="I497" s="181"/>
      <c r="J497" s="181"/>
    </row>
    <row r="498" spans="8:10" x14ac:dyDescent="0.25">
      <c r="H498" s="181"/>
      <c r="I498" s="181"/>
      <c r="J498" s="181"/>
    </row>
    <row r="499" spans="8:10" x14ac:dyDescent="0.25">
      <c r="H499" s="181"/>
      <c r="I499" s="181"/>
      <c r="J499" s="181"/>
    </row>
    <row r="500" spans="8:10" x14ac:dyDescent="0.25">
      <c r="H500" s="181"/>
      <c r="I500" s="181"/>
      <c r="J500" s="181"/>
    </row>
    <row r="501" spans="8:10" x14ac:dyDescent="0.25">
      <c r="H501" s="181"/>
      <c r="I501" s="181"/>
      <c r="J501" s="181"/>
    </row>
    <row r="502" spans="8:10" x14ac:dyDescent="0.25">
      <c r="H502" s="181"/>
      <c r="I502" s="181"/>
      <c r="J502" s="181"/>
    </row>
    <row r="503" spans="8:10" x14ac:dyDescent="0.25">
      <c r="H503" s="181"/>
      <c r="I503" s="181"/>
      <c r="J503" s="181"/>
    </row>
    <row r="504" spans="8:10" x14ac:dyDescent="0.25">
      <c r="H504" s="181"/>
      <c r="I504" s="181"/>
      <c r="J504" s="181"/>
    </row>
    <row r="505" spans="8:10" x14ac:dyDescent="0.25">
      <c r="H505" s="181"/>
      <c r="I505" s="181"/>
      <c r="J505" s="181"/>
    </row>
    <row r="506" spans="8:10" x14ac:dyDescent="0.25">
      <c r="H506" s="181"/>
      <c r="I506" s="181"/>
      <c r="J506" s="181"/>
    </row>
    <row r="507" spans="8:10" x14ac:dyDescent="0.25">
      <c r="H507" s="181"/>
      <c r="I507" s="181"/>
      <c r="J507" s="181"/>
    </row>
    <row r="508" spans="8:10" x14ac:dyDescent="0.25">
      <c r="H508" s="181"/>
      <c r="I508" s="181"/>
      <c r="J508" s="181"/>
    </row>
    <row r="509" spans="8:10" x14ac:dyDescent="0.25">
      <c r="H509" s="181"/>
      <c r="I509" s="181"/>
      <c r="J509" s="181"/>
    </row>
    <row r="510" spans="8:10" x14ac:dyDescent="0.25">
      <c r="H510" s="181"/>
      <c r="I510" s="181"/>
      <c r="J510" s="181"/>
    </row>
    <row r="511" spans="8:10" x14ac:dyDescent="0.25">
      <c r="H511" s="181"/>
      <c r="I511" s="181"/>
      <c r="J511" s="181"/>
    </row>
    <row r="512" spans="8:10" x14ac:dyDescent="0.25">
      <c r="H512" s="181"/>
      <c r="I512" s="181"/>
      <c r="J512" s="181"/>
    </row>
    <row r="513" spans="8:10" x14ac:dyDescent="0.25">
      <c r="H513" s="181"/>
      <c r="I513" s="181"/>
      <c r="J513" s="181"/>
    </row>
    <row r="514" spans="8:10" x14ac:dyDescent="0.25">
      <c r="H514" s="181"/>
      <c r="I514" s="181"/>
      <c r="J514" s="181"/>
    </row>
    <row r="515" spans="8:10" x14ac:dyDescent="0.25">
      <c r="H515" s="181"/>
      <c r="I515" s="181"/>
      <c r="J515" s="181"/>
    </row>
    <row r="516" spans="8:10" x14ac:dyDescent="0.25">
      <c r="H516" s="181"/>
      <c r="I516" s="181"/>
      <c r="J516" s="181"/>
    </row>
    <row r="517" spans="8:10" x14ac:dyDescent="0.25">
      <c r="H517" s="181"/>
      <c r="I517" s="181"/>
      <c r="J517" s="181"/>
    </row>
    <row r="518" spans="8:10" x14ac:dyDescent="0.25">
      <c r="H518" s="181"/>
      <c r="I518" s="181"/>
      <c r="J518" s="181"/>
    </row>
    <row r="519" spans="8:10" x14ac:dyDescent="0.25">
      <c r="H519" s="181"/>
      <c r="I519" s="181"/>
      <c r="J519" s="181"/>
    </row>
    <row r="520" spans="8:10" x14ac:dyDescent="0.25">
      <c r="H520" s="181"/>
      <c r="I520" s="181"/>
      <c r="J520" s="181"/>
    </row>
    <row r="521" spans="8:10" x14ac:dyDescent="0.25">
      <c r="H521" s="181"/>
      <c r="I521" s="181"/>
      <c r="J521" s="181"/>
    </row>
    <row r="522" spans="8:10" x14ac:dyDescent="0.25">
      <c r="H522" s="181"/>
      <c r="I522" s="181"/>
      <c r="J522" s="181"/>
    </row>
    <row r="523" spans="8:10" x14ac:dyDescent="0.25">
      <c r="H523" s="181"/>
      <c r="I523" s="181"/>
      <c r="J523" s="181"/>
    </row>
    <row r="524" spans="8:10" x14ac:dyDescent="0.25">
      <c r="H524" s="181"/>
      <c r="I524" s="181"/>
      <c r="J524" s="181"/>
    </row>
    <row r="525" spans="8:10" x14ac:dyDescent="0.25">
      <c r="H525" s="181"/>
      <c r="I525" s="181"/>
      <c r="J525" s="181"/>
    </row>
    <row r="526" spans="8:10" x14ac:dyDescent="0.25">
      <c r="H526" s="181"/>
      <c r="I526" s="181"/>
      <c r="J526" s="181"/>
    </row>
    <row r="527" spans="8:10" x14ac:dyDescent="0.25">
      <c r="H527" s="181"/>
      <c r="I527" s="181"/>
      <c r="J527" s="181"/>
    </row>
    <row r="528" spans="8:10" x14ac:dyDescent="0.25">
      <c r="H528" s="181"/>
      <c r="I528" s="181"/>
      <c r="J528" s="181"/>
    </row>
    <row r="529" spans="8:10" x14ac:dyDescent="0.25">
      <c r="H529" s="181"/>
      <c r="I529" s="181"/>
      <c r="J529" s="181"/>
    </row>
    <row r="530" spans="8:10" x14ac:dyDescent="0.25">
      <c r="H530" s="181"/>
      <c r="I530" s="181"/>
      <c r="J530" s="181"/>
    </row>
    <row r="531" spans="8:10" x14ac:dyDescent="0.25">
      <c r="H531" s="181"/>
      <c r="I531" s="181"/>
      <c r="J531" s="181"/>
    </row>
    <row r="532" spans="8:10" x14ac:dyDescent="0.25">
      <c r="H532" s="181"/>
      <c r="I532" s="181"/>
      <c r="J532" s="181"/>
    </row>
    <row r="533" spans="8:10" x14ac:dyDescent="0.25">
      <c r="H533" s="181"/>
      <c r="I533" s="181"/>
      <c r="J533" s="181"/>
    </row>
    <row r="534" spans="8:10" x14ac:dyDescent="0.25">
      <c r="H534" s="181"/>
      <c r="I534" s="181"/>
      <c r="J534" s="181"/>
    </row>
    <row r="535" spans="8:10" x14ac:dyDescent="0.25">
      <c r="H535" s="181"/>
      <c r="I535" s="181"/>
      <c r="J535" s="181"/>
    </row>
    <row r="536" spans="8:10" x14ac:dyDescent="0.25">
      <c r="H536" s="181"/>
      <c r="I536" s="181"/>
      <c r="J536" s="181"/>
    </row>
    <row r="537" spans="8:10" x14ac:dyDescent="0.25">
      <c r="H537" s="181"/>
      <c r="I537" s="181"/>
      <c r="J537" s="181"/>
    </row>
    <row r="538" spans="8:10" x14ac:dyDescent="0.25">
      <c r="H538" s="181"/>
      <c r="I538" s="181"/>
      <c r="J538" s="181"/>
    </row>
    <row r="539" spans="8:10" x14ac:dyDescent="0.25">
      <c r="H539" s="181"/>
      <c r="I539" s="181"/>
      <c r="J539" s="181"/>
    </row>
    <row r="540" spans="8:10" x14ac:dyDescent="0.25">
      <c r="H540" s="181"/>
      <c r="I540" s="181"/>
      <c r="J540" s="181"/>
    </row>
    <row r="541" spans="8:10" x14ac:dyDescent="0.25">
      <c r="H541" s="181"/>
      <c r="I541" s="181"/>
      <c r="J541" s="181"/>
    </row>
    <row r="542" spans="8:10" x14ac:dyDescent="0.25">
      <c r="H542" s="181"/>
      <c r="I542" s="181"/>
      <c r="J542" s="181"/>
    </row>
    <row r="543" spans="8:10" x14ac:dyDescent="0.25">
      <c r="H543" s="181"/>
      <c r="I543" s="181"/>
      <c r="J543" s="181"/>
    </row>
    <row r="544" spans="8:10" x14ac:dyDescent="0.25">
      <c r="H544" s="181"/>
      <c r="I544" s="181"/>
      <c r="J544" s="181"/>
    </row>
    <row r="545" spans="8:10" x14ac:dyDescent="0.25">
      <c r="H545" s="181"/>
      <c r="I545" s="181"/>
      <c r="J545" s="181"/>
    </row>
    <row r="546" spans="8:10" x14ac:dyDescent="0.25">
      <c r="H546" s="181"/>
      <c r="I546" s="181"/>
      <c r="J546" s="181"/>
    </row>
    <row r="547" spans="8:10" x14ac:dyDescent="0.25">
      <c r="H547" s="181"/>
      <c r="I547" s="181"/>
      <c r="J547" s="181"/>
    </row>
    <row r="548" spans="8:10" x14ac:dyDescent="0.25">
      <c r="H548" s="181"/>
      <c r="I548" s="181"/>
      <c r="J548" s="181"/>
    </row>
    <row r="549" spans="8:10" x14ac:dyDescent="0.25">
      <c r="H549" s="181"/>
      <c r="I549" s="181"/>
      <c r="J549" s="181"/>
    </row>
    <row r="550" spans="8:10" x14ac:dyDescent="0.25">
      <c r="H550" s="181"/>
      <c r="I550" s="181"/>
      <c r="J550" s="181"/>
    </row>
    <row r="551" spans="8:10" x14ac:dyDescent="0.25">
      <c r="H551" s="181"/>
      <c r="I551" s="181"/>
      <c r="J551" s="181"/>
    </row>
    <row r="552" spans="8:10" x14ac:dyDescent="0.25">
      <c r="H552" s="181"/>
      <c r="I552" s="181"/>
      <c r="J552" s="181"/>
    </row>
    <row r="553" spans="8:10" x14ac:dyDescent="0.25">
      <c r="H553" s="181"/>
      <c r="I553" s="181"/>
      <c r="J553" s="181"/>
    </row>
    <row r="554" spans="8:10" x14ac:dyDescent="0.25">
      <c r="H554" s="181"/>
      <c r="I554" s="181"/>
      <c r="J554" s="181"/>
    </row>
    <row r="555" spans="8:10" x14ac:dyDescent="0.25">
      <c r="H555" s="181"/>
      <c r="I555" s="181"/>
      <c r="J555" s="181"/>
    </row>
    <row r="556" spans="8:10" x14ac:dyDescent="0.25">
      <c r="H556" s="181"/>
      <c r="I556" s="181"/>
      <c r="J556" s="181"/>
    </row>
    <row r="557" spans="8:10" x14ac:dyDescent="0.25">
      <c r="H557" s="181"/>
      <c r="I557" s="181"/>
      <c r="J557" s="181"/>
    </row>
    <row r="558" spans="8:10" x14ac:dyDescent="0.25">
      <c r="H558" s="181"/>
      <c r="I558" s="181"/>
      <c r="J558" s="181"/>
    </row>
    <row r="559" spans="8:10" x14ac:dyDescent="0.25">
      <c r="H559" s="181"/>
      <c r="I559" s="181"/>
      <c r="J559" s="181"/>
    </row>
    <row r="560" spans="8:10" x14ac:dyDescent="0.25">
      <c r="H560" s="181"/>
      <c r="I560" s="181"/>
      <c r="J560" s="181"/>
    </row>
    <row r="561" spans="8:10" x14ac:dyDescent="0.25">
      <c r="H561" s="181"/>
      <c r="I561" s="181"/>
      <c r="J561" s="181"/>
    </row>
    <row r="562" spans="8:10" x14ac:dyDescent="0.25">
      <c r="H562" s="181"/>
      <c r="I562" s="181"/>
      <c r="J562" s="181"/>
    </row>
    <row r="563" spans="8:10" x14ac:dyDescent="0.25">
      <c r="H563" s="181"/>
      <c r="I563" s="181"/>
      <c r="J563" s="181"/>
    </row>
    <row r="564" spans="8:10" x14ac:dyDescent="0.25">
      <c r="H564" s="181"/>
      <c r="I564" s="181"/>
      <c r="J564" s="181"/>
    </row>
    <row r="565" spans="8:10" x14ac:dyDescent="0.25">
      <c r="H565" s="181"/>
      <c r="I565" s="181"/>
      <c r="J565" s="181"/>
    </row>
    <row r="566" spans="8:10" x14ac:dyDescent="0.25">
      <c r="H566" s="181"/>
      <c r="I566" s="181"/>
      <c r="J566" s="181"/>
    </row>
    <row r="567" spans="8:10" x14ac:dyDescent="0.25">
      <c r="H567" s="181"/>
      <c r="I567" s="181"/>
      <c r="J567" s="181"/>
    </row>
    <row r="568" spans="8:10" x14ac:dyDescent="0.25">
      <c r="H568" s="181"/>
      <c r="I568" s="181"/>
      <c r="J568" s="181"/>
    </row>
    <row r="569" spans="8:10" x14ac:dyDescent="0.25">
      <c r="H569" s="181"/>
      <c r="I569" s="181"/>
      <c r="J569" s="181"/>
    </row>
    <row r="570" spans="8:10" x14ac:dyDescent="0.25">
      <c r="H570" s="181"/>
      <c r="I570" s="181"/>
      <c r="J570" s="181"/>
    </row>
    <row r="571" spans="8:10" x14ac:dyDescent="0.25">
      <c r="H571" s="181"/>
      <c r="I571" s="181"/>
      <c r="J571" s="181"/>
    </row>
    <row r="572" spans="8:10" x14ac:dyDescent="0.25">
      <c r="H572" s="181"/>
      <c r="I572" s="181"/>
      <c r="J572" s="181"/>
    </row>
    <row r="573" spans="8:10" x14ac:dyDescent="0.25">
      <c r="H573" s="181"/>
      <c r="I573" s="181"/>
      <c r="J573" s="181"/>
    </row>
    <row r="574" spans="8:10" x14ac:dyDescent="0.25">
      <c r="H574" s="181"/>
      <c r="I574" s="181"/>
      <c r="J574" s="181"/>
    </row>
    <row r="575" spans="8:10" x14ac:dyDescent="0.25">
      <c r="H575" s="181"/>
      <c r="I575" s="181"/>
      <c r="J575" s="181"/>
    </row>
    <row r="576" spans="8:10" x14ac:dyDescent="0.25">
      <c r="H576" s="181"/>
      <c r="I576" s="181"/>
      <c r="J576" s="181"/>
    </row>
    <row r="577" spans="8:10" x14ac:dyDescent="0.25">
      <c r="H577" s="181"/>
      <c r="I577" s="181"/>
      <c r="J577" s="181"/>
    </row>
    <row r="578" spans="8:10" x14ac:dyDescent="0.25">
      <c r="H578" s="181"/>
      <c r="I578" s="181"/>
      <c r="J578" s="181"/>
    </row>
    <row r="579" spans="8:10" x14ac:dyDescent="0.25">
      <c r="H579" s="181"/>
      <c r="I579" s="181"/>
      <c r="J579" s="181"/>
    </row>
    <row r="580" spans="8:10" x14ac:dyDescent="0.25">
      <c r="H580" s="181"/>
      <c r="I580" s="181"/>
      <c r="J580" s="181"/>
    </row>
    <row r="581" spans="8:10" x14ac:dyDescent="0.25">
      <c r="H581" s="181"/>
      <c r="I581" s="181"/>
      <c r="J581" s="181"/>
    </row>
    <row r="582" spans="8:10" x14ac:dyDescent="0.25">
      <c r="H582" s="181"/>
      <c r="I582" s="181"/>
      <c r="J582" s="181"/>
    </row>
    <row r="583" spans="8:10" x14ac:dyDescent="0.25">
      <c r="H583" s="181"/>
      <c r="I583" s="181"/>
      <c r="J583" s="181"/>
    </row>
    <row r="584" spans="8:10" x14ac:dyDescent="0.25">
      <c r="H584" s="181"/>
      <c r="I584" s="181"/>
      <c r="J584" s="181"/>
    </row>
    <row r="585" spans="8:10" x14ac:dyDescent="0.25">
      <c r="H585" s="181"/>
      <c r="I585" s="181"/>
      <c r="J585" s="181"/>
    </row>
    <row r="586" spans="8:10" x14ac:dyDescent="0.25">
      <c r="H586" s="181"/>
      <c r="I586" s="181"/>
      <c r="J586" s="181"/>
    </row>
    <row r="587" spans="8:10" x14ac:dyDescent="0.25">
      <c r="H587" s="181"/>
      <c r="I587" s="181"/>
      <c r="J587" s="181"/>
    </row>
    <row r="588" spans="8:10" x14ac:dyDescent="0.25">
      <c r="H588" s="181"/>
      <c r="I588" s="181"/>
      <c r="J588" s="181"/>
    </row>
    <row r="589" spans="8:10" x14ac:dyDescent="0.25">
      <c r="H589" s="181"/>
      <c r="I589" s="181"/>
      <c r="J589" s="181"/>
    </row>
    <row r="590" spans="8:10" x14ac:dyDescent="0.25">
      <c r="H590" s="181"/>
      <c r="I590" s="181"/>
      <c r="J590" s="181"/>
    </row>
    <row r="591" spans="8:10" x14ac:dyDescent="0.25">
      <c r="H591" s="181"/>
      <c r="I591" s="181"/>
      <c r="J591" s="181"/>
    </row>
    <row r="592" spans="8:10" x14ac:dyDescent="0.25">
      <c r="H592" s="181"/>
      <c r="I592" s="181"/>
      <c r="J592" s="181"/>
    </row>
    <row r="593" spans="8:10" x14ac:dyDescent="0.25">
      <c r="H593" s="181"/>
      <c r="I593" s="181"/>
      <c r="J593" s="181"/>
    </row>
    <row r="594" spans="8:10" x14ac:dyDescent="0.25">
      <c r="H594" s="181"/>
      <c r="I594" s="181"/>
      <c r="J594" s="181"/>
    </row>
    <row r="595" spans="8:10" x14ac:dyDescent="0.25">
      <c r="H595" s="181"/>
      <c r="I595" s="181"/>
      <c r="J595" s="181"/>
    </row>
    <row r="596" spans="8:10" x14ac:dyDescent="0.25">
      <c r="H596" s="181"/>
      <c r="I596" s="181"/>
      <c r="J596" s="181"/>
    </row>
    <row r="597" spans="8:10" x14ac:dyDescent="0.25">
      <c r="H597" s="181"/>
      <c r="I597" s="181"/>
      <c r="J597" s="181"/>
    </row>
    <row r="598" spans="8:10" x14ac:dyDescent="0.25">
      <c r="H598" s="181"/>
      <c r="I598" s="181"/>
      <c r="J598" s="181"/>
    </row>
    <row r="599" spans="8:10" x14ac:dyDescent="0.25">
      <c r="H599" s="181"/>
      <c r="I599" s="181"/>
      <c r="J599" s="181"/>
    </row>
    <row r="600" spans="8:10" x14ac:dyDescent="0.25">
      <c r="H600" s="181"/>
      <c r="I600" s="181"/>
      <c r="J600" s="181"/>
    </row>
    <row r="601" spans="8:10" x14ac:dyDescent="0.25">
      <c r="H601" s="181"/>
      <c r="I601" s="181"/>
      <c r="J601" s="181"/>
    </row>
    <row r="602" spans="8:10" x14ac:dyDescent="0.25">
      <c r="H602" s="181"/>
      <c r="I602" s="181"/>
      <c r="J602" s="181"/>
    </row>
    <row r="603" spans="8:10" x14ac:dyDescent="0.25">
      <c r="H603" s="181"/>
      <c r="I603" s="181"/>
      <c r="J603" s="181"/>
    </row>
    <row r="604" spans="8:10" x14ac:dyDescent="0.25">
      <c r="H604" s="181"/>
      <c r="I604" s="181"/>
      <c r="J604" s="181"/>
    </row>
    <row r="605" spans="8:10" x14ac:dyDescent="0.25">
      <c r="H605" s="181"/>
      <c r="I605" s="181"/>
      <c r="J605" s="181"/>
    </row>
    <row r="606" spans="8:10" x14ac:dyDescent="0.25">
      <c r="H606" s="181"/>
      <c r="I606" s="181"/>
      <c r="J606" s="181"/>
    </row>
    <row r="607" spans="8:10" x14ac:dyDescent="0.25">
      <c r="H607" s="181"/>
      <c r="I607" s="181"/>
      <c r="J607" s="181"/>
    </row>
    <row r="608" spans="8:10" x14ac:dyDescent="0.25">
      <c r="H608" s="181"/>
      <c r="I608" s="181"/>
      <c r="J608" s="181"/>
    </row>
    <row r="609" spans="8:10" x14ac:dyDescent="0.25">
      <c r="H609" s="181"/>
      <c r="I609" s="181"/>
      <c r="J609" s="181"/>
    </row>
    <row r="610" spans="8:10" x14ac:dyDescent="0.25">
      <c r="H610" s="181"/>
      <c r="I610" s="181"/>
      <c r="J610" s="181"/>
    </row>
    <row r="611" spans="8:10" x14ac:dyDescent="0.25">
      <c r="H611" s="181"/>
      <c r="I611" s="181"/>
      <c r="J611" s="181"/>
    </row>
    <row r="612" spans="8:10" x14ac:dyDescent="0.25">
      <c r="H612" s="181"/>
      <c r="I612" s="181"/>
      <c r="J612" s="181"/>
    </row>
    <row r="613" spans="8:10" x14ac:dyDescent="0.25">
      <c r="H613" s="181"/>
      <c r="I613" s="181"/>
      <c r="J613" s="181"/>
    </row>
    <row r="614" spans="8:10" x14ac:dyDescent="0.25">
      <c r="H614" s="181"/>
      <c r="I614" s="181"/>
      <c r="J614" s="181"/>
    </row>
    <row r="615" spans="8:10" x14ac:dyDescent="0.25">
      <c r="H615" s="181"/>
      <c r="I615" s="181"/>
      <c r="J615" s="181"/>
    </row>
    <row r="616" spans="8:10" x14ac:dyDescent="0.25">
      <c r="H616" s="181"/>
      <c r="I616" s="181"/>
      <c r="J616" s="181"/>
    </row>
    <row r="617" spans="8:10" x14ac:dyDescent="0.25">
      <c r="H617" s="181"/>
      <c r="I617" s="181"/>
      <c r="J617" s="181"/>
    </row>
    <row r="618" spans="8:10" x14ac:dyDescent="0.25">
      <c r="H618" s="181"/>
      <c r="I618" s="181"/>
      <c r="J618" s="181"/>
    </row>
    <row r="619" spans="8:10" x14ac:dyDescent="0.25">
      <c r="H619" s="181"/>
      <c r="I619" s="181"/>
      <c r="J619" s="181"/>
    </row>
    <row r="620" spans="8:10" x14ac:dyDescent="0.25">
      <c r="H620" s="181"/>
      <c r="I620" s="181"/>
      <c r="J620" s="181"/>
    </row>
    <row r="621" spans="8:10" x14ac:dyDescent="0.25">
      <c r="H621" s="181"/>
      <c r="I621" s="181"/>
      <c r="J621" s="181"/>
    </row>
    <row r="622" spans="8:10" x14ac:dyDescent="0.25">
      <c r="H622" s="181"/>
      <c r="I622" s="181"/>
      <c r="J622" s="181"/>
    </row>
    <row r="623" spans="8:10" x14ac:dyDescent="0.25">
      <c r="H623" s="181"/>
      <c r="I623" s="181"/>
      <c r="J623" s="181"/>
    </row>
    <row r="624" spans="8:10" x14ac:dyDescent="0.25">
      <c r="H624" s="181"/>
      <c r="I624" s="181"/>
      <c r="J624" s="181"/>
    </row>
    <row r="625" spans="8:10" x14ac:dyDescent="0.25">
      <c r="H625" s="181"/>
      <c r="I625" s="181"/>
      <c r="J625" s="181"/>
    </row>
    <row r="626" spans="8:10" x14ac:dyDescent="0.25">
      <c r="H626" s="181"/>
      <c r="I626" s="181"/>
      <c r="J626" s="181"/>
    </row>
    <row r="627" spans="8:10" x14ac:dyDescent="0.25">
      <c r="H627" s="181"/>
      <c r="I627" s="181"/>
      <c r="J627" s="181"/>
    </row>
    <row r="628" spans="8:10" x14ac:dyDescent="0.25">
      <c r="H628" s="181"/>
      <c r="I628" s="181"/>
      <c r="J628" s="181"/>
    </row>
    <row r="629" spans="8:10" x14ac:dyDescent="0.25">
      <c r="H629" s="181"/>
      <c r="I629" s="181"/>
      <c r="J629" s="181"/>
    </row>
    <row r="630" spans="8:10" x14ac:dyDescent="0.25">
      <c r="H630" s="181"/>
      <c r="I630" s="181"/>
      <c r="J630" s="181"/>
    </row>
    <row r="631" spans="8:10" x14ac:dyDescent="0.25">
      <c r="H631" s="181"/>
      <c r="I631" s="181"/>
      <c r="J631" s="181"/>
    </row>
    <row r="632" spans="8:10" x14ac:dyDescent="0.25">
      <c r="H632" s="181"/>
      <c r="I632" s="181"/>
      <c r="J632" s="181"/>
    </row>
    <row r="633" spans="8:10" x14ac:dyDescent="0.25">
      <c r="H633" s="181"/>
      <c r="I633" s="181"/>
      <c r="J633" s="181"/>
    </row>
    <row r="634" spans="8:10" x14ac:dyDescent="0.25">
      <c r="H634" s="181"/>
      <c r="I634" s="181"/>
      <c r="J634" s="181"/>
    </row>
    <row r="635" spans="8:10" x14ac:dyDescent="0.25">
      <c r="H635" s="181"/>
      <c r="I635" s="181"/>
      <c r="J635" s="181"/>
    </row>
    <row r="636" spans="8:10" x14ac:dyDescent="0.25">
      <c r="H636" s="181"/>
      <c r="I636" s="181"/>
      <c r="J636" s="181"/>
    </row>
  </sheetData>
  <mergeCells count="46">
    <mergeCell ref="K27:K30"/>
    <mergeCell ref="B28:D28"/>
    <mergeCell ref="E28:G28"/>
    <mergeCell ref="H28:J28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A26:J26"/>
    <mergeCell ref="A27:A30"/>
    <mergeCell ref="B27:D27"/>
    <mergeCell ref="E27:G27"/>
    <mergeCell ref="H27:J27"/>
    <mergeCell ref="K83:K86"/>
    <mergeCell ref="B84:D84"/>
    <mergeCell ref="E84:G84"/>
    <mergeCell ref="H84:J84"/>
    <mergeCell ref="A55:J55"/>
    <mergeCell ref="A56:A59"/>
    <mergeCell ref="B56:D56"/>
    <mergeCell ref="E56:G56"/>
    <mergeCell ref="H56:J56"/>
    <mergeCell ref="K56:K59"/>
    <mergeCell ref="B57:D57"/>
    <mergeCell ref="E57:G57"/>
    <mergeCell ref="H57:J57"/>
    <mergeCell ref="A82:J82"/>
    <mergeCell ref="A83:A86"/>
    <mergeCell ref="B83:D83"/>
    <mergeCell ref="E83:G83"/>
    <mergeCell ref="H83:J83"/>
    <mergeCell ref="K110:K113"/>
    <mergeCell ref="B111:D111"/>
    <mergeCell ref="E111:G111"/>
    <mergeCell ref="H111:J111"/>
    <mergeCell ref="A109:J109"/>
    <mergeCell ref="A110:A113"/>
    <mergeCell ref="B110:D110"/>
    <mergeCell ref="E110:G110"/>
    <mergeCell ref="H110:J110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  <rowBreaks count="1" manualBreakCount="1">
    <brk id="2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39997558519241921"/>
  </sheetPr>
  <dimension ref="A1:J28"/>
  <sheetViews>
    <sheetView rightToLeft="1" view="pageBreakPreview" zoomScale="70" zoomScaleNormal="62" zoomScaleSheetLayoutView="70" workbookViewId="0">
      <selection activeCell="M11" sqref="M11"/>
    </sheetView>
  </sheetViews>
  <sheetFormatPr defaultColWidth="9.109375" defaultRowHeight="23.25" customHeight="1" x14ac:dyDescent="0.25"/>
  <cols>
    <col min="1" max="1" width="10.33203125" style="128" customWidth="1"/>
    <col min="2" max="2" width="20.88671875" style="128" customWidth="1"/>
    <col min="3" max="3" width="17.44140625" style="128" customWidth="1"/>
    <col min="4" max="4" width="20.109375" style="128" customWidth="1"/>
    <col min="5" max="5" width="17.109375" style="128" customWidth="1"/>
    <col min="6" max="6" width="16.88671875" style="128" customWidth="1"/>
    <col min="7" max="7" width="15.5546875" style="128" customWidth="1"/>
    <col min="8" max="8" width="14.6640625" style="128" customWidth="1"/>
    <col min="9" max="9" width="17.6640625" style="128" customWidth="1"/>
    <col min="10" max="10" width="21.109375" style="128" customWidth="1"/>
    <col min="11" max="16384" width="9.109375" style="128"/>
  </cols>
  <sheetData>
    <row r="1" spans="1:10" ht="17.25" customHeight="1" x14ac:dyDescent="0.25">
      <c r="A1" s="129"/>
      <c r="B1" s="129"/>
      <c r="C1" s="129"/>
      <c r="D1" s="513"/>
      <c r="E1" s="513"/>
      <c r="F1" s="513"/>
      <c r="G1" s="513"/>
    </row>
    <row r="2" spans="1:10" ht="25.5" customHeight="1" x14ac:dyDescent="0.25">
      <c r="A2" s="631" t="s">
        <v>608</v>
      </c>
      <c r="B2" s="631"/>
      <c r="C2" s="631"/>
      <c r="D2" s="631"/>
      <c r="E2" s="631"/>
      <c r="F2" s="631"/>
      <c r="G2" s="631"/>
      <c r="H2" s="631"/>
      <c r="I2" s="631"/>
    </row>
    <row r="3" spans="1:10" ht="40.5" customHeight="1" x14ac:dyDescent="0.25">
      <c r="A3" s="663" t="s">
        <v>767</v>
      </c>
      <c r="B3" s="663"/>
      <c r="C3" s="663"/>
      <c r="D3" s="663"/>
      <c r="E3" s="663"/>
      <c r="F3" s="663"/>
      <c r="G3" s="663"/>
      <c r="H3" s="663"/>
      <c r="I3" s="663"/>
      <c r="J3" s="663"/>
    </row>
    <row r="4" spans="1:10" ht="23.25" customHeight="1" thickBot="1" x14ac:dyDescent="0.3">
      <c r="A4" s="510" t="s">
        <v>609</v>
      </c>
      <c r="J4" s="510" t="s">
        <v>126</v>
      </c>
    </row>
    <row r="5" spans="1:10" ht="23.25" customHeight="1" thickTop="1" thickBot="1" x14ac:dyDescent="0.3">
      <c r="A5" s="658" t="s">
        <v>584</v>
      </c>
      <c r="B5" s="652" t="s">
        <v>610</v>
      </c>
      <c r="C5" s="653"/>
      <c r="D5" s="653"/>
      <c r="E5" s="653"/>
      <c r="F5" s="653"/>
      <c r="G5" s="653"/>
      <c r="H5" s="653"/>
      <c r="I5" s="654"/>
      <c r="J5" s="667" t="s">
        <v>704</v>
      </c>
    </row>
    <row r="6" spans="1:10" ht="23.25" customHeight="1" thickBot="1" x14ac:dyDescent="0.3">
      <c r="A6" s="659"/>
      <c r="B6" s="664" t="s">
        <v>759</v>
      </c>
      <c r="C6" s="665"/>
      <c r="D6" s="665"/>
      <c r="E6" s="665"/>
      <c r="F6" s="665"/>
      <c r="G6" s="665"/>
      <c r="H6" s="665"/>
      <c r="I6" s="666"/>
      <c r="J6" s="668"/>
    </row>
    <row r="7" spans="1:10" ht="25.5" customHeight="1" thickTop="1" thickBot="1" x14ac:dyDescent="0.3">
      <c r="A7" s="659"/>
      <c r="B7" s="649" t="s">
        <v>612</v>
      </c>
      <c r="C7" s="650"/>
      <c r="D7" s="650"/>
      <c r="E7" s="651"/>
      <c r="F7" s="660" t="s">
        <v>611</v>
      </c>
      <c r="G7" s="655" t="s">
        <v>589</v>
      </c>
      <c r="H7" s="656"/>
      <c r="I7" s="657"/>
      <c r="J7" s="668"/>
    </row>
    <row r="8" spans="1:10" ht="0.75" hidden="1" customHeight="1" thickBot="1" x14ac:dyDescent="0.3">
      <c r="A8" s="659"/>
      <c r="B8" s="604"/>
      <c r="C8" s="605"/>
      <c r="D8" s="601" t="s">
        <v>586</v>
      </c>
      <c r="E8" s="606" t="s">
        <v>587</v>
      </c>
      <c r="F8" s="661"/>
      <c r="G8" s="607"/>
      <c r="H8" s="540"/>
      <c r="I8" s="541"/>
      <c r="J8" s="668"/>
    </row>
    <row r="9" spans="1:10" ht="0.75" hidden="1" customHeight="1" thickBot="1" x14ac:dyDescent="0.3">
      <c r="A9" s="659"/>
      <c r="B9" s="604"/>
      <c r="C9" s="605"/>
      <c r="D9" s="601"/>
      <c r="E9" s="606"/>
      <c r="F9" s="661"/>
      <c r="G9" s="607"/>
      <c r="H9" s="540"/>
      <c r="I9" s="541"/>
      <c r="J9" s="668"/>
    </row>
    <row r="10" spans="1:10" ht="38.25" customHeight="1" thickTop="1" thickBot="1" x14ac:dyDescent="0.3">
      <c r="A10" s="659"/>
      <c r="B10" s="608" t="s">
        <v>592</v>
      </c>
      <c r="C10" s="609" t="s">
        <v>593</v>
      </c>
      <c r="D10" s="599" t="s">
        <v>590</v>
      </c>
      <c r="E10" s="600" t="s">
        <v>591</v>
      </c>
      <c r="F10" s="662"/>
      <c r="G10" s="610" t="s">
        <v>594</v>
      </c>
      <c r="H10" s="611" t="s">
        <v>595</v>
      </c>
      <c r="I10" s="612" t="s">
        <v>596</v>
      </c>
      <c r="J10" s="668"/>
    </row>
    <row r="11" spans="1:10" ht="36" customHeight="1" thickTop="1" thickBot="1" x14ac:dyDescent="0.3">
      <c r="A11" s="597"/>
      <c r="B11" s="608" t="s">
        <v>760</v>
      </c>
      <c r="C11" s="609" t="s">
        <v>761</v>
      </c>
      <c r="D11" s="613" t="s">
        <v>762</v>
      </c>
      <c r="E11" s="613" t="s">
        <v>763</v>
      </c>
      <c r="F11" s="614" t="s">
        <v>764</v>
      </c>
      <c r="G11" s="610" t="s">
        <v>308</v>
      </c>
      <c r="H11" s="611" t="s">
        <v>765</v>
      </c>
      <c r="I11" s="612" t="s">
        <v>766</v>
      </c>
      <c r="J11" s="669"/>
    </row>
    <row r="12" spans="1:10" ht="26.25" customHeight="1" thickTop="1" x14ac:dyDescent="0.25">
      <c r="A12" s="568" t="s">
        <v>506</v>
      </c>
      <c r="B12" s="598">
        <v>4</v>
      </c>
      <c r="C12" s="555">
        <v>30</v>
      </c>
      <c r="D12" s="556">
        <v>3</v>
      </c>
      <c r="E12" s="603">
        <v>2</v>
      </c>
      <c r="F12" s="557">
        <v>2</v>
      </c>
      <c r="G12" s="557">
        <f>F12+D12+C12</f>
        <v>35</v>
      </c>
      <c r="H12" s="528">
        <f>E12</f>
        <v>2</v>
      </c>
      <c r="I12" s="555">
        <f>H12+G12</f>
        <v>37</v>
      </c>
      <c r="J12" s="574" t="s">
        <v>696</v>
      </c>
    </row>
    <row r="13" spans="1:10" ht="23.25" customHeight="1" x14ac:dyDescent="0.25">
      <c r="A13" s="566" t="s">
        <v>597</v>
      </c>
      <c r="B13" s="529">
        <v>2</v>
      </c>
      <c r="C13" s="545">
        <v>26</v>
      </c>
      <c r="D13" s="529">
        <v>0</v>
      </c>
      <c r="E13" s="545">
        <v>1</v>
      </c>
      <c r="F13" s="534">
        <v>1</v>
      </c>
      <c r="G13" s="557">
        <f t="shared" ref="G13:G26" si="0">F13+D13+C13</f>
        <v>27</v>
      </c>
      <c r="H13" s="528">
        <f t="shared" ref="H13:H26" si="1">E13</f>
        <v>1</v>
      </c>
      <c r="I13" s="555">
        <f t="shared" ref="I13:I27" si="2">H13+G13</f>
        <v>28</v>
      </c>
      <c r="J13" s="575" t="s">
        <v>697</v>
      </c>
    </row>
    <row r="14" spans="1:10" ht="21.75" customHeight="1" x14ac:dyDescent="0.25">
      <c r="A14" s="566" t="s">
        <v>10</v>
      </c>
      <c r="B14" s="529">
        <v>1</v>
      </c>
      <c r="C14" s="545">
        <v>14</v>
      </c>
      <c r="D14" s="529">
        <v>1</v>
      </c>
      <c r="E14" s="545">
        <v>2</v>
      </c>
      <c r="F14" s="534">
        <v>2</v>
      </c>
      <c r="G14" s="557">
        <f t="shared" si="0"/>
        <v>17</v>
      </c>
      <c r="H14" s="528">
        <f t="shared" si="1"/>
        <v>2</v>
      </c>
      <c r="I14" s="555">
        <f t="shared" si="2"/>
        <v>19</v>
      </c>
      <c r="J14" s="575" t="s">
        <v>137</v>
      </c>
    </row>
    <row r="15" spans="1:10" ht="26.25" customHeight="1" x14ac:dyDescent="0.25">
      <c r="A15" s="566" t="s">
        <v>598</v>
      </c>
      <c r="B15" s="529">
        <v>1</v>
      </c>
      <c r="C15" s="545">
        <v>14</v>
      </c>
      <c r="D15" s="529">
        <v>0</v>
      </c>
      <c r="E15" s="545">
        <v>1</v>
      </c>
      <c r="F15" s="534">
        <v>2</v>
      </c>
      <c r="G15" s="557">
        <f t="shared" si="0"/>
        <v>16</v>
      </c>
      <c r="H15" s="528">
        <f t="shared" si="1"/>
        <v>1</v>
      </c>
      <c r="I15" s="555">
        <f t="shared" si="2"/>
        <v>17</v>
      </c>
      <c r="J15" s="575" t="s">
        <v>698</v>
      </c>
    </row>
    <row r="16" spans="1:10" ht="26.25" customHeight="1" x14ac:dyDescent="0.25">
      <c r="A16" s="566" t="s">
        <v>34</v>
      </c>
      <c r="B16" s="529">
        <v>6</v>
      </c>
      <c r="C16" s="545">
        <v>69</v>
      </c>
      <c r="D16" s="529">
        <v>5</v>
      </c>
      <c r="E16" s="545">
        <v>7</v>
      </c>
      <c r="F16" s="534">
        <v>21</v>
      </c>
      <c r="G16" s="557">
        <f t="shared" si="0"/>
        <v>95</v>
      </c>
      <c r="H16" s="528">
        <f t="shared" si="1"/>
        <v>7</v>
      </c>
      <c r="I16" s="555">
        <f t="shared" si="2"/>
        <v>102</v>
      </c>
      <c r="J16" s="575" t="s">
        <v>131</v>
      </c>
    </row>
    <row r="17" spans="1:10" ht="24" customHeight="1" x14ac:dyDescent="0.25">
      <c r="A17" s="566" t="s">
        <v>51</v>
      </c>
      <c r="B17" s="529">
        <v>2</v>
      </c>
      <c r="C17" s="545">
        <v>22</v>
      </c>
      <c r="D17" s="529">
        <v>0</v>
      </c>
      <c r="E17" s="545">
        <v>1</v>
      </c>
      <c r="F17" s="534">
        <v>1</v>
      </c>
      <c r="G17" s="557">
        <f t="shared" si="0"/>
        <v>23</v>
      </c>
      <c r="H17" s="528">
        <f t="shared" si="1"/>
        <v>1</v>
      </c>
      <c r="I17" s="555">
        <f t="shared" si="2"/>
        <v>24</v>
      </c>
      <c r="J17" s="575" t="s">
        <v>699</v>
      </c>
    </row>
    <row r="18" spans="1:10" ht="26.25" customHeight="1" x14ac:dyDescent="0.25">
      <c r="A18" s="566" t="s">
        <v>38</v>
      </c>
      <c r="B18" s="529">
        <v>2</v>
      </c>
      <c r="C18" s="545">
        <v>25</v>
      </c>
      <c r="D18" s="529">
        <v>1</v>
      </c>
      <c r="E18" s="545">
        <v>2</v>
      </c>
      <c r="F18" s="534">
        <v>2</v>
      </c>
      <c r="G18" s="557">
        <f t="shared" si="0"/>
        <v>28</v>
      </c>
      <c r="H18" s="528">
        <v>2</v>
      </c>
      <c r="I18" s="555">
        <f t="shared" si="2"/>
        <v>30</v>
      </c>
      <c r="J18" s="575" t="s">
        <v>133</v>
      </c>
    </row>
    <row r="19" spans="1:10" ht="26.25" customHeight="1" x14ac:dyDescent="0.25">
      <c r="A19" s="566" t="s">
        <v>40</v>
      </c>
      <c r="B19" s="529">
        <v>1</v>
      </c>
      <c r="C19" s="545">
        <v>16</v>
      </c>
      <c r="D19" s="529">
        <v>0</v>
      </c>
      <c r="E19" s="545">
        <v>1</v>
      </c>
      <c r="F19" s="534">
        <v>5</v>
      </c>
      <c r="G19" s="557">
        <f t="shared" si="0"/>
        <v>21</v>
      </c>
      <c r="H19" s="528">
        <f t="shared" si="1"/>
        <v>1</v>
      </c>
      <c r="I19" s="555">
        <f t="shared" si="2"/>
        <v>22</v>
      </c>
      <c r="J19" s="575" t="s">
        <v>135</v>
      </c>
    </row>
    <row r="20" spans="1:10" ht="26.25" customHeight="1" x14ac:dyDescent="0.25">
      <c r="A20" s="566" t="s">
        <v>599</v>
      </c>
      <c r="B20" s="529">
        <v>1</v>
      </c>
      <c r="C20" s="545">
        <v>21</v>
      </c>
      <c r="D20" s="529">
        <v>3</v>
      </c>
      <c r="E20" s="545">
        <v>2</v>
      </c>
      <c r="F20" s="534">
        <v>4</v>
      </c>
      <c r="G20" s="557">
        <f t="shared" si="0"/>
        <v>28</v>
      </c>
      <c r="H20" s="528">
        <v>1</v>
      </c>
      <c r="I20" s="555">
        <f t="shared" si="2"/>
        <v>29</v>
      </c>
      <c r="J20" s="575" t="s">
        <v>700</v>
      </c>
    </row>
    <row r="21" spans="1:10" ht="26.25" customHeight="1" x14ac:dyDescent="0.25">
      <c r="A21" s="566" t="s">
        <v>50</v>
      </c>
      <c r="B21" s="529">
        <v>1</v>
      </c>
      <c r="C21" s="545">
        <v>18</v>
      </c>
      <c r="D21" s="529">
        <v>0</v>
      </c>
      <c r="E21" s="545">
        <v>1</v>
      </c>
      <c r="F21" s="534">
        <v>0</v>
      </c>
      <c r="G21" s="557">
        <f>F21+D21+C21</f>
        <v>18</v>
      </c>
      <c r="H21" s="528">
        <f t="shared" si="1"/>
        <v>1</v>
      </c>
      <c r="I21" s="555">
        <f t="shared" si="2"/>
        <v>19</v>
      </c>
      <c r="J21" s="575" t="s">
        <v>701</v>
      </c>
    </row>
    <row r="22" spans="1:10" ht="26.25" customHeight="1" x14ac:dyDescent="0.25">
      <c r="A22" s="566" t="s">
        <v>1</v>
      </c>
      <c r="B22" s="529">
        <v>1</v>
      </c>
      <c r="C22" s="545">
        <v>14</v>
      </c>
      <c r="D22" s="529">
        <v>0</v>
      </c>
      <c r="E22" s="545">
        <v>1</v>
      </c>
      <c r="F22" s="534">
        <v>0</v>
      </c>
      <c r="G22" s="557">
        <f t="shared" si="0"/>
        <v>14</v>
      </c>
      <c r="H22" s="528">
        <f t="shared" si="1"/>
        <v>1</v>
      </c>
      <c r="I22" s="555">
        <f t="shared" si="2"/>
        <v>15</v>
      </c>
      <c r="J22" s="575" t="s">
        <v>702</v>
      </c>
    </row>
    <row r="23" spans="1:10" ht="26.25" customHeight="1" x14ac:dyDescent="0.25">
      <c r="A23" s="566" t="s">
        <v>42</v>
      </c>
      <c r="B23" s="529">
        <v>1</v>
      </c>
      <c r="C23" s="545">
        <v>15</v>
      </c>
      <c r="D23" s="529">
        <v>0</v>
      </c>
      <c r="E23" s="545">
        <v>2</v>
      </c>
      <c r="F23" s="534">
        <v>1</v>
      </c>
      <c r="G23" s="557">
        <f t="shared" si="0"/>
        <v>16</v>
      </c>
      <c r="H23" s="528">
        <f t="shared" si="1"/>
        <v>2</v>
      </c>
      <c r="I23" s="555">
        <f t="shared" si="2"/>
        <v>18</v>
      </c>
      <c r="J23" s="575" t="s">
        <v>138</v>
      </c>
    </row>
    <row r="24" spans="1:10" ht="26.25" customHeight="1" x14ac:dyDescent="0.25">
      <c r="A24" s="566" t="s">
        <v>41</v>
      </c>
      <c r="B24" s="529">
        <v>2</v>
      </c>
      <c r="C24" s="545">
        <v>18</v>
      </c>
      <c r="D24" s="529">
        <v>1</v>
      </c>
      <c r="E24" s="545">
        <v>2</v>
      </c>
      <c r="F24" s="534">
        <v>1</v>
      </c>
      <c r="G24" s="557">
        <f t="shared" si="0"/>
        <v>20</v>
      </c>
      <c r="H24" s="528">
        <f t="shared" si="1"/>
        <v>2</v>
      </c>
      <c r="I24" s="555">
        <f t="shared" si="2"/>
        <v>22</v>
      </c>
      <c r="J24" s="575" t="s">
        <v>136</v>
      </c>
    </row>
    <row r="25" spans="1:10" ht="23.25" customHeight="1" x14ac:dyDescent="0.25">
      <c r="A25" s="566" t="s">
        <v>601</v>
      </c>
      <c r="B25" s="529">
        <v>1</v>
      </c>
      <c r="C25" s="545">
        <v>13</v>
      </c>
      <c r="D25" s="529">
        <v>0</v>
      </c>
      <c r="E25" s="545">
        <v>1</v>
      </c>
      <c r="F25" s="534">
        <v>0</v>
      </c>
      <c r="G25" s="557">
        <f t="shared" si="0"/>
        <v>13</v>
      </c>
      <c r="H25" s="528">
        <f t="shared" si="1"/>
        <v>1</v>
      </c>
      <c r="I25" s="555">
        <f t="shared" si="2"/>
        <v>14</v>
      </c>
      <c r="J25" s="575" t="s">
        <v>139</v>
      </c>
    </row>
    <row r="26" spans="1:10" ht="26.25" customHeight="1" thickBot="1" x14ac:dyDescent="0.3">
      <c r="A26" s="567" t="s">
        <v>602</v>
      </c>
      <c r="B26" s="530">
        <v>2</v>
      </c>
      <c r="C26" s="553">
        <v>19</v>
      </c>
      <c r="D26" s="556">
        <v>3</v>
      </c>
      <c r="E26" s="533">
        <v>2</v>
      </c>
      <c r="F26" s="535">
        <v>3</v>
      </c>
      <c r="G26" s="557">
        <f t="shared" si="0"/>
        <v>25</v>
      </c>
      <c r="H26" s="528">
        <f t="shared" si="1"/>
        <v>2</v>
      </c>
      <c r="I26" s="555">
        <f t="shared" si="2"/>
        <v>27</v>
      </c>
      <c r="J26" s="576" t="s">
        <v>703</v>
      </c>
    </row>
    <row r="27" spans="1:10" ht="23.25" customHeight="1" thickTop="1" thickBot="1" x14ac:dyDescent="0.3">
      <c r="A27" s="531" t="s">
        <v>603</v>
      </c>
      <c r="B27" s="520">
        <f>SUM(B12:B26)</f>
        <v>28</v>
      </c>
      <c r="C27" s="521">
        <f>SUM(C12:C26)</f>
        <v>334</v>
      </c>
      <c r="D27" s="520">
        <f t="shared" ref="D27:F27" si="3">SUM(D12:D26)</f>
        <v>17</v>
      </c>
      <c r="E27" s="521">
        <f t="shared" si="3"/>
        <v>28</v>
      </c>
      <c r="F27" s="531">
        <f t="shared" si="3"/>
        <v>45</v>
      </c>
      <c r="G27" s="600">
        <f>F27+D27+C27</f>
        <v>396</v>
      </c>
      <c r="H27" s="524">
        <f>SUM(H12:H26)</f>
        <v>27</v>
      </c>
      <c r="I27" s="521">
        <f t="shared" si="2"/>
        <v>423</v>
      </c>
      <c r="J27" s="577" t="s">
        <v>129</v>
      </c>
    </row>
    <row r="28" spans="1:10" ht="23.25" customHeight="1" thickTop="1" x14ac:dyDescent="0.25">
      <c r="D28" s="459"/>
      <c r="E28" s="459"/>
      <c r="F28" s="459"/>
      <c r="G28" s="459"/>
    </row>
  </sheetData>
  <dataConsolidate/>
  <mergeCells count="9">
    <mergeCell ref="A2:I2"/>
    <mergeCell ref="B7:E7"/>
    <mergeCell ref="B5:I5"/>
    <mergeCell ref="G7:I7"/>
    <mergeCell ref="A5:A10"/>
    <mergeCell ref="F7:F10"/>
    <mergeCell ref="A3:J3"/>
    <mergeCell ref="B6:I6"/>
    <mergeCell ref="J5:J11"/>
  </mergeCells>
  <printOptions horizontalCentered="1"/>
  <pageMargins left="0.51181102362204722" right="0.51181102362204722" top="0.98425196850393704" bottom="0.98425196850393704" header="0.98425196850393704" footer="0.74803149606299213"/>
  <pageSetup paperSize="9" scale="70" firstPageNumber="10" fitToWidth="0" orientation="landscape" useFirstPageNumber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3.2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"/>
  <sheetViews>
    <sheetView workbookViewId="0">
      <selection activeCell="S20" sqref="S20"/>
    </sheetView>
  </sheetViews>
  <sheetFormatPr defaultRowHeight="13.2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39997558519241921"/>
  </sheetPr>
  <dimension ref="A1:Q27"/>
  <sheetViews>
    <sheetView rightToLeft="1" view="pageBreakPreview" zoomScale="70" zoomScaleNormal="62" zoomScaleSheetLayoutView="70" workbookViewId="0">
      <selection activeCell="U5" sqref="U5"/>
    </sheetView>
  </sheetViews>
  <sheetFormatPr defaultColWidth="9.109375" defaultRowHeight="23.25" customHeight="1" x14ac:dyDescent="0.25"/>
  <cols>
    <col min="1" max="1" width="10.109375" style="128" customWidth="1"/>
    <col min="2" max="13" width="9.6640625" style="128" customWidth="1"/>
    <col min="14" max="16" width="12.5546875" style="128" customWidth="1"/>
    <col min="17" max="17" width="15.5546875" style="128" customWidth="1"/>
    <col min="18" max="16384" width="9.109375" style="128"/>
  </cols>
  <sheetData>
    <row r="1" spans="1:17" ht="17.25" customHeight="1" x14ac:dyDescent="0.25">
      <c r="A1" s="129"/>
      <c r="B1" s="129"/>
      <c r="C1" s="129"/>
      <c r="D1" s="129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1:17" ht="17.25" customHeight="1" x14ac:dyDescent="0.25">
      <c r="A2" s="129"/>
      <c r="B2" s="129"/>
      <c r="C2" s="129"/>
      <c r="D2" s="129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</row>
    <row r="3" spans="1:17" ht="27.75" customHeight="1" thickBot="1" x14ac:dyDescent="0.3">
      <c r="A3" s="129" t="s">
        <v>122</v>
      </c>
      <c r="B3" s="129"/>
      <c r="C3" s="129"/>
      <c r="D3" s="129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Q3" s="615" t="s">
        <v>430</v>
      </c>
    </row>
    <row r="4" spans="1:17" ht="33" customHeight="1" thickTop="1" thickBot="1" x14ac:dyDescent="0.3">
      <c r="A4" s="658" t="s">
        <v>584</v>
      </c>
      <c r="B4" s="671" t="s">
        <v>585</v>
      </c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3"/>
      <c r="Q4" s="658" t="s">
        <v>704</v>
      </c>
    </row>
    <row r="5" spans="1:17" ht="33" customHeight="1" thickTop="1" thickBot="1" x14ac:dyDescent="0.3">
      <c r="A5" s="659"/>
      <c r="B5" s="671" t="s">
        <v>754</v>
      </c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N5" s="672"/>
      <c r="O5" s="672"/>
      <c r="P5" s="673"/>
      <c r="Q5" s="659"/>
    </row>
    <row r="6" spans="1:17" ht="27" customHeight="1" thickTop="1" x14ac:dyDescent="0.25">
      <c r="A6" s="659"/>
      <c r="B6" s="698" t="s">
        <v>613</v>
      </c>
      <c r="C6" s="679"/>
      <c r="D6" s="679"/>
      <c r="E6" s="679"/>
      <c r="F6" s="679"/>
      <c r="G6" s="679"/>
      <c r="H6" s="679"/>
      <c r="I6" s="679"/>
      <c r="J6" s="680"/>
      <c r="K6" s="678" t="s">
        <v>588</v>
      </c>
      <c r="L6" s="679"/>
      <c r="M6" s="680"/>
      <c r="N6" s="687" t="s">
        <v>589</v>
      </c>
      <c r="O6" s="688"/>
      <c r="P6" s="689"/>
      <c r="Q6" s="659"/>
    </row>
    <row r="7" spans="1:17" ht="0.75" customHeight="1" x14ac:dyDescent="0.25">
      <c r="A7" s="659"/>
      <c r="B7" s="519"/>
      <c r="C7" s="559"/>
      <c r="D7" s="559"/>
      <c r="E7" s="696" t="s">
        <v>586</v>
      </c>
      <c r="F7" s="697"/>
      <c r="G7" s="697"/>
      <c r="H7" s="674" t="s">
        <v>587</v>
      </c>
      <c r="I7" s="674"/>
      <c r="J7" s="674"/>
      <c r="K7" s="681"/>
      <c r="L7" s="682"/>
      <c r="M7" s="683"/>
      <c r="N7" s="690"/>
      <c r="O7" s="691"/>
      <c r="P7" s="692"/>
      <c r="Q7" s="659"/>
    </row>
    <row r="8" spans="1:17" ht="0.75" customHeight="1" thickBot="1" x14ac:dyDescent="0.3">
      <c r="A8" s="659"/>
      <c r="B8" s="519"/>
      <c r="C8" s="559"/>
      <c r="D8" s="559"/>
      <c r="E8" s="522"/>
      <c r="F8" s="522"/>
      <c r="G8" s="522"/>
      <c r="H8" s="523"/>
      <c r="I8" s="523"/>
      <c r="J8" s="523"/>
      <c r="K8" s="681"/>
      <c r="L8" s="682"/>
      <c r="M8" s="683"/>
      <c r="N8" s="690"/>
      <c r="O8" s="691"/>
      <c r="P8" s="692"/>
      <c r="Q8" s="659"/>
    </row>
    <row r="9" spans="1:17" ht="26.25" customHeight="1" thickTop="1" thickBot="1" x14ac:dyDescent="0.3">
      <c r="A9" s="659"/>
      <c r="B9" s="671" t="s">
        <v>614</v>
      </c>
      <c r="C9" s="672"/>
      <c r="D9" s="673"/>
      <c r="E9" s="675" t="s">
        <v>586</v>
      </c>
      <c r="F9" s="676"/>
      <c r="G9" s="677"/>
      <c r="H9" s="676" t="s">
        <v>587</v>
      </c>
      <c r="I9" s="676"/>
      <c r="J9" s="676"/>
      <c r="K9" s="684"/>
      <c r="L9" s="685"/>
      <c r="M9" s="686"/>
      <c r="N9" s="693"/>
      <c r="O9" s="694"/>
      <c r="P9" s="695"/>
      <c r="Q9" s="659"/>
    </row>
    <row r="10" spans="1:17" ht="30" customHeight="1" thickTop="1" thickBot="1" x14ac:dyDescent="0.3">
      <c r="A10" s="670"/>
      <c r="B10" s="560" t="s">
        <v>237</v>
      </c>
      <c r="C10" s="558" t="s">
        <v>270</v>
      </c>
      <c r="D10" s="561" t="s">
        <v>243</v>
      </c>
      <c r="E10" s="562" t="s">
        <v>237</v>
      </c>
      <c r="F10" s="558" t="s">
        <v>270</v>
      </c>
      <c r="G10" s="563" t="s">
        <v>243</v>
      </c>
      <c r="H10" s="564" t="s">
        <v>237</v>
      </c>
      <c r="I10" s="558" t="s">
        <v>270</v>
      </c>
      <c r="J10" s="561" t="s">
        <v>243</v>
      </c>
      <c r="K10" s="560" t="s">
        <v>237</v>
      </c>
      <c r="L10" s="558" t="s">
        <v>270</v>
      </c>
      <c r="M10" s="561" t="s">
        <v>243</v>
      </c>
      <c r="N10" s="560" t="s">
        <v>237</v>
      </c>
      <c r="O10" s="558" t="s">
        <v>270</v>
      </c>
      <c r="P10" s="561" t="s">
        <v>243</v>
      </c>
      <c r="Q10" s="670"/>
    </row>
    <row r="11" spans="1:17" ht="26.25" customHeight="1" thickTop="1" x14ac:dyDescent="0.25">
      <c r="A11" s="565" t="s">
        <v>506</v>
      </c>
      <c r="B11" s="542">
        <v>4380</v>
      </c>
      <c r="C11" s="526">
        <v>2995</v>
      </c>
      <c r="D11" s="526">
        <v>7375</v>
      </c>
      <c r="E11" s="525">
        <v>175</v>
      </c>
      <c r="F11" s="526">
        <v>135</v>
      </c>
      <c r="G11" s="543">
        <v>310</v>
      </c>
      <c r="H11" s="532">
        <v>1262</v>
      </c>
      <c r="I11" s="532">
        <v>614</v>
      </c>
      <c r="J11" s="544">
        <v>1876</v>
      </c>
      <c r="K11" s="534">
        <v>386</v>
      </c>
      <c r="L11" s="529">
        <v>51</v>
      </c>
      <c r="M11" s="545">
        <v>437</v>
      </c>
      <c r="N11" s="534">
        <f>SUM(K11,H11,E11,B11)</f>
        <v>6203</v>
      </c>
      <c r="O11" s="546">
        <f t="shared" ref="O11:P11" si="0">SUM(L11,I11,F11,C11)</f>
        <v>3795</v>
      </c>
      <c r="P11" s="545">
        <f t="shared" si="0"/>
        <v>9998</v>
      </c>
      <c r="Q11" s="578" t="s">
        <v>696</v>
      </c>
    </row>
    <row r="12" spans="1:17" ht="26.25" customHeight="1" x14ac:dyDescent="0.25">
      <c r="A12" s="566" t="s">
        <v>597</v>
      </c>
      <c r="B12" s="547">
        <v>3155</v>
      </c>
      <c r="C12" s="529">
        <v>1952</v>
      </c>
      <c r="D12" s="529">
        <v>5107</v>
      </c>
      <c r="E12" s="534">
        <v>0</v>
      </c>
      <c r="F12" s="529">
        <v>0</v>
      </c>
      <c r="G12" s="548">
        <v>0</v>
      </c>
      <c r="H12" s="532">
        <v>630</v>
      </c>
      <c r="I12" s="532">
        <v>215</v>
      </c>
      <c r="J12" s="544">
        <v>845</v>
      </c>
      <c r="K12" s="534">
        <v>151</v>
      </c>
      <c r="L12" s="529">
        <v>30</v>
      </c>
      <c r="M12" s="545">
        <v>181</v>
      </c>
      <c r="N12" s="534">
        <f t="shared" ref="N12:N26" si="1">SUM(K12,H12,E12,B12)</f>
        <v>3936</v>
      </c>
      <c r="O12" s="529">
        <f t="shared" ref="O12:O26" si="2">SUM(L12,I12,F12,C12)</f>
        <v>2197</v>
      </c>
      <c r="P12" s="545">
        <f t="shared" ref="P12:P26" si="3">SUM(M12,J12,G12,D12)</f>
        <v>6133</v>
      </c>
      <c r="Q12" s="575" t="s">
        <v>697</v>
      </c>
    </row>
    <row r="13" spans="1:17" ht="26.25" customHeight="1" x14ac:dyDescent="0.25">
      <c r="A13" s="566" t="s">
        <v>10</v>
      </c>
      <c r="B13" s="547">
        <v>2477</v>
      </c>
      <c r="C13" s="529">
        <v>2036</v>
      </c>
      <c r="D13" s="529">
        <v>4513</v>
      </c>
      <c r="E13" s="534">
        <v>72</v>
      </c>
      <c r="F13" s="529">
        <v>141</v>
      </c>
      <c r="G13" s="548">
        <v>213</v>
      </c>
      <c r="H13" s="532">
        <v>1723</v>
      </c>
      <c r="I13" s="532">
        <v>911</v>
      </c>
      <c r="J13" s="544">
        <v>2634</v>
      </c>
      <c r="K13" s="534">
        <v>1047</v>
      </c>
      <c r="L13" s="529">
        <v>305</v>
      </c>
      <c r="M13" s="545">
        <v>1352</v>
      </c>
      <c r="N13" s="534">
        <f t="shared" si="1"/>
        <v>5319</v>
      </c>
      <c r="O13" s="529">
        <f t="shared" si="2"/>
        <v>3393</v>
      </c>
      <c r="P13" s="545">
        <f t="shared" si="3"/>
        <v>8712</v>
      </c>
      <c r="Q13" s="575" t="s">
        <v>137</v>
      </c>
    </row>
    <row r="14" spans="1:17" ht="26.25" customHeight="1" x14ac:dyDescent="0.25">
      <c r="A14" s="566" t="s">
        <v>598</v>
      </c>
      <c r="B14" s="547">
        <v>2034</v>
      </c>
      <c r="C14" s="529">
        <v>2447</v>
      </c>
      <c r="D14" s="529">
        <v>4481</v>
      </c>
      <c r="E14" s="534">
        <v>0</v>
      </c>
      <c r="F14" s="529">
        <v>0</v>
      </c>
      <c r="G14" s="548">
        <v>0</v>
      </c>
      <c r="H14" s="532">
        <v>1497</v>
      </c>
      <c r="I14" s="532">
        <v>1016</v>
      </c>
      <c r="J14" s="544">
        <v>2513</v>
      </c>
      <c r="K14" s="534">
        <v>615</v>
      </c>
      <c r="L14" s="529">
        <v>513</v>
      </c>
      <c r="M14" s="545">
        <v>1128</v>
      </c>
      <c r="N14" s="534">
        <f t="shared" si="1"/>
        <v>4146</v>
      </c>
      <c r="O14" s="529">
        <f t="shared" si="2"/>
        <v>3976</v>
      </c>
      <c r="P14" s="545">
        <f t="shared" si="3"/>
        <v>8122</v>
      </c>
      <c r="Q14" s="575" t="s">
        <v>698</v>
      </c>
    </row>
    <row r="15" spans="1:17" ht="26.25" customHeight="1" x14ac:dyDescent="0.25">
      <c r="A15" s="566" t="s">
        <v>34</v>
      </c>
      <c r="B15" s="547">
        <v>9656</v>
      </c>
      <c r="C15" s="529">
        <v>13492</v>
      </c>
      <c r="D15" s="529">
        <v>23148</v>
      </c>
      <c r="E15" s="534">
        <v>573</v>
      </c>
      <c r="F15" s="529">
        <v>622</v>
      </c>
      <c r="G15" s="548">
        <v>1195</v>
      </c>
      <c r="H15" s="532">
        <v>3502</v>
      </c>
      <c r="I15" s="532">
        <v>3487</v>
      </c>
      <c r="J15" s="544">
        <v>6989</v>
      </c>
      <c r="K15" s="534">
        <v>12711</v>
      </c>
      <c r="L15" s="529">
        <v>6722</v>
      </c>
      <c r="M15" s="545">
        <f>SUM(K15:L15)</f>
        <v>19433</v>
      </c>
      <c r="N15" s="534">
        <f t="shared" si="1"/>
        <v>26442</v>
      </c>
      <c r="O15" s="529">
        <f t="shared" si="2"/>
        <v>24323</v>
      </c>
      <c r="P15" s="545">
        <f t="shared" si="3"/>
        <v>50765</v>
      </c>
      <c r="Q15" s="575" t="s">
        <v>131</v>
      </c>
    </row>
    <row r="16" spans="1:17" ht="26.25" customHeight="1" x14ac:dyDescent="0.25">
      <c r="A16" s="566" t="s">
        <v>51</v>
      </c>
      <c r="B16" s="547">
        <v>1709</v>
      </c>
      <c r="C16" s="529">
        <v>1767</v>
      </c>
      <c r="D16" s="529">
        <v>3476</v>
      </c>
      <c r="E16" s="534">
        <v>0</v>
      </c>
      <c r="F16" s="529">
        <v>0</v>
      </c>
      <c r="G16" s="548">
        <v>0</v>
      </c>
      <c r="H16" s="532">
        <v>533</v>
      </c>
      <c r="I16" s="532">
        <v>121</v>
      </c>
      <c r="J16" s="544">
        <v>654</v>
      </c>
      <c r="K16" s="534">
        <v>612</v>
      </c>
      <c r="L16" s="529">
        <v>109</v>
      </c>
      <c r="M16" s="545">
        <f t="shared" ref="M16:M17" si="4">SUM(K16:L16)</f>
        <v>721</v>
      </c>
      <c r="N16" s="534">
        <f t="shared" si="1"/>
        <v>2854</v>
      </c>
      <c r="O16" s="529">
        <f t="shared" si="2"/>
        <v>1997</v>
      </c>
      <c r="P16" s="545">
        <f t="shared" si="3"/>
        <v>4851</v>
      </c>
      <c r="Q16" s="575" t="s">
        <v>699</v>
      </c>
    </row>
    <row r="17" spans="1:17" ht="26.25" customHeight="1" x14ac:dyDescent="0.25">
      <c r="A17" s="566" t="s">
        <v>38</v>
      </c>
      <c r="B17" s="549">
        <v>2389</v>
      </c>
      <c r="C17" s="522">
        <v>3589</v>
      </c>
      <c r="D17" s="522">
        <v>5978</v>
      </c>
      <c r="E17" s="534">
        <v>94</v>
      </c>
      <c r="F17" s="529">
        <v>70</v>
      </c>
      <c r="G17" s="548">
        <v>164</v>
      </c>
      <c r="H17" s="532">
        <v>1136</v>
      </c>
      <c r="I17" s="532">
        <v>933</v>
      </c>
      <c r="J17" s="544">
        <v>2069</v>
      </c>
      <c r="K17" s="534">
        <v>1392</v>
      </c>
      <c r="L17" s="529">
        <v>438</v>
      </c>
      <c r="M17" s="545">
        <f t="shared" si="4"/>
        <v>1830</v>
      </c>
      <c r="N17" s="534">
        <f t="shared" si="1"/>
        <v>5011</v>
      </c>
      <c r="O17" s="529">
        <f t="shared" si="2"/>
        <v>5030</v>
      </c>
      <c r="P17" s="545">
        <f t="shared" si="3"/>
        <v>10041</v>
      </c>
      <c r="Q17" s="575" t="s">
        <v>133</v>
      </c>
    </row>
    <row r="18" spans="1:17" ht="26.25" customHeight="1" x14ac:dyDescent="0.25">
      <c r="A18" s="566" t="s">
        <v>40</v>
      </c>
      <c r="B18" s="547">
        <v>1756</v>
      </c>
      <c r="C18" s="529">
        <v>2333</v>
      </c>
      <c r="D18" s="529">
        <v>4089</v>
      </c>
      <c r="E18" s="527">
        <v>0</v>
      </c>
      <c r="F18" s="522">
        <v>0</v>
      </c>
      <c r="G18" s="550">
        <v>0</v>
      </c>
      <c r="H18" s="532">
        <v>543</v>
      </c>
      <c r="I18" s="532">
        <v>411</v>
      </c>
      <c r="J18" s="544">
        <v>954</v>
      </c>
      <c r="K18" s="534">
        <v>979</v>
      </c>
      <c r="L18" s="529">
        <v>801</v>
      </c>
      <c r="M18" s="545">
        <v>1780</v>
      </c>
      <c r="N18" s="534">
        <f t="shared" si="1"/>
        <v>3278</v>
      </c>
      <c r="O18" s="529">
        <f t="shared" si="2"/>
        <v>3545</v>
      </c>
      <c r="P18" s="545">
        <f t="shared" si="3"/>
        <v>6823</v>
      </c>
      <c r="Q18" s="575" t="s">
        <v>135</v>
      </c>
    </row>
    <row r="19" spans="1:17" ht="26.25" customHeight="1" x14ac:dyDescent="0.25">
      <c r="A19" s="566" t="s">
        <v>599</v>
      </c>
      <c r="B19" s="547">
        <v>2334</v>
      </c>
      <c r="C19" s="529">
        <v>2787</v>
      </c>
      <c r="D19" s="529">
        <v>5121</v>
      </c>
      <c r="E19" s="534">
        <v>254</v>
      </c>
      <c r="F19" s="529">
        <v>264</v>
      </c>
      <c r="G19" s="548">
        <v>518</v>
      </c>
      <c r="H19" s="532">
        <v>979</v>
      </c>
      <c r="I19" s="532">
        <v>967</v>
      </c>
      <c r="J19" s="544">
        <v>1946</v>
      </c>
      <c r="K19" s="534">
        <v>1600</v>
      </c>
      <c r="L19" s="529">
        <v>643</v>
      </c>
      <c r="M19" s="545">
        <v>2243</v>
      </c>
      <c r="N19" s="534">
        <f t="shared" si="1"/>
        <v>5167</v>
      </c>
      <c r="O19" s="529">
        <f t="shared" si="2"/>
        <v>4661</v>
      </c>
      <c r="P19" s="545">
        <f t="shared" si="3"/>
        <v>9828</v>
      </c>
      <c r="Q19" s="575" t="s">
        <v>700</v>
      </c>
    </row>
    <row r="20" spans="1:17" ht="26.25" customHeight="1" x14ac:dyDescent="0.25">
      <c r="A20" s="566" t="s">
        <v>50</v>
      </c>
      <c r="B20" s="547">
        <v>2133</v>
      </c>
      <c r="C20" s="529">
        <v>2406</v>
      </c>
      <c r="D20" s="529">
        <v>4539</v>
      </c>
      <c r="E20" s="534">
        <v>0</v>
      </c>
      <c r="F20" s="529">
        <v>0</v>
      </c>
      <c r="G20" s="548">
        <v>0</v>
      </c>
      <c r="H20" s="532">
        <v>591</v>
      </c>
      <c r="I20" s="532">
        <v>432</v>
      </c>
      <c r="J20" s="544">
        <v>1023</v>
      </c>
      <c r="K20" s="534">
        <v>0</v>
      </c>
      <c r="L20" s="529">
        <v>0</v>
      </c>
      <c r="M20" s="529">
        <v>0</v>
      </c>
      <c r="N20" s="534">
        <f t="shared" si="1"/>
        <v>2724</v>
      </c>
      <c r="O20" s="529">
        <f t="shared" si="2"/>
        <v>2838</v>
      </c>
      <c r="P20" s="545">
        <f t="shared" si="3"/>
        <v>5562</v>
      </c>
      <c r="Q20" s="575" t="s">
        <v>701</v>
      </c>
    </row>
    <row r="21" spans="1:17" ht="26.25" customHeight="1" x14ac:dyDescent="0.25">
      <c r="A21" s="566" t="s">
        <v>1</v>
      </c>
      <c r="B21" s="547">
        <v>1409</v>
      </c>
      <c r="C21" s="529">
        <v>1401</v>
      </c>
      <c r="D21" s="529">
        <v>2810</v>
      </c>
      <c r="E21" s="534">
        <v>0</v>
      </c>
      <c r="F21" s="529">
        <v>0</v>
      </c>
      <c r="G21" s="548">
        <v>0</v>
      </c>
      <c r="H21" s="532">
        <v>423</v>
      </c>
      <c r="I21" s="532">
        <v>378</v>
      </c>
      <c r="J21" s="544">
        <v>801</v>
      </c>
      <c r="K21" s="534">
        <v>0</v>
      </c>
      <c r="L21" s="529">
        <v>0</v>
      </c>
      <c r="M21" s="529">
        <v>0</v>
      </c>
      <c r="N21" s="534">
        <f t="shared" si="1"/>
        <v>1832</v>
      </c>
      <c r="O21" s="529">
        <f t="shared" si="2"/>
        <v>1779</v>
      </c>
      <c r="P21" s="545">
        <f t="shared" si="3"/>
        <v>3611</v>
      </c>
      <c r="Q21" s="575" t="s">
        <v>702</v>
      </c>
    </row>
    <row r="22" spans="1:17" ht="26.25" customHeight="1" x14ac:dyDescent="0.25">
      <c r="A22" s="566" t="s">
        <v>42</v>
      </c>
      <c r="B22" s="547">
        <v>2124</v>
      </c>
      <c r="C22" s="529">
        <v>1847</v>
      </c>
      <c r="D22" s="529">
        <v>3971</v>
      </c>
      <c r="E22" s="534">
        <v>0</v>
      </c>
      <c r="F22" s="529">
        <v>0</v>
      </c>
      <c r="G22" s="548">
        <v>0</v>
      </c>
      <c r="H22" s="532">
        <v>1316</v>
      </c>
      <c r="I22" s="532">
        <v>678</v>
      </c>
      <c r="J22" s="544">
        <v>1994</v>
      </c>
      <c r="K22" s="534">
        <v>138</v>
      </c>
      <c r="L22" s="529">
        <v>64</v>
      </c>
      <c r="M22" s="529">
        <v>202</v>
      </c>
      <c r="N22" s="534">
        <f t="shared" si="1"/>
        <v>3578</v>
      </c>
      <c r="O22" s="529">
        <f t="shared" si="2"/>
        <v>2589</v>
      </c>
      <c r="P22" s="545">
        <f t="shared" si="3"/>
        <v>6167</v>
      </c>
      <c r="Q22" s="575" t="s">
        <v>138</v>
      </c>
    </row>
    <row r="23" spans="1:17" ht="26.25" customHeight="1" x14ac:dyDescent="0.25">
      <c r="A23" s="566" t="s">
        <v>753</v>
      </c>
      <c r="B23" s="547">
        <v>1972</v>
      </c>
      <c r="C23" s="529">
        <v>2472</v>
      </c>
      <c r="D23" s="529">
        <v>4444</v>
      </c>
      <c r="E23" s="534">
        <v>31</v>
      </c>
      <c r="F23" s="529">
        <v>34</v>
      </c>
      <c r="G23" s="548">
        <v>65</v>
      </c>
      <c r="H23" s="532">
        <v>969</v>
      </c>
      <c r="I23" s="532">
        <v>971</v>
      </c>
      <c r="J23" s="544">
        <v>1940</v>
      </c>
      <c r="K23" s="534">
        <v>434</v>
      </c>
      <c r="L23" s="529">
        <v>234</v>
      </c>
      <c r="M23" s="529">
        <v>668</v>
      </c>
      <c r="N23" s="534">
        <f t="shared" si="1"/>
        <v>3406</v>
      </c>
      <c r="O23" s="529">
        <f t="shared" si="2"/>
        <v>3711</v>
      </c>
      <c r="P23" s="545">
        <f t="shared" si="3"/>
        <v>7117</v>
      </c>
      <c r="Q23" s="575" t="s">
        <v>136</v>
      </c>
    </row>
    <row r="24" spans="1:17" ht="26.25" customHeight="1" x14ac:dyDescent="0.25">
      <c r="A24" s="566" t="s">
        <v>601</v>
      </c>
      <c r="B24" s="547">
        <v>896</v>
      </c>
      <c r="C24" s="529">
        <v>1391</v>
      </c>
      <c r="D24" s="529">
        <v>2287</v>
      </c>
      <c r="E24" s="534">
        <v>0</v>
      </c>
      <c r="F24" s="529">
        <v>0</v>
      </c>
      <c r="G24" s="548">
        <v>0</v>
      </c>
      <c r="H24" s="532">
        <v>472</v>
      </c>
      <c r="I24" s="532">
        <v>279</v>
      </c>
      <c r="J24" s="544">
        <v>751</v>
      </c>
      <c r="K24" s="534">
        <v>0</v>
      </c>
      <c r="L24" s="529">
        <v>0</v>
      </c>
      <c r="M24" s="529">
        <v>0</v>
      </c>
      <c r="N24" s="534">
        <f t="shared" si="1"/>
        <v>1368</v>
      </c>
      <c r="O24" s="529">
        <f t="shared" si="2"/>
        <v>1670</v>
      </c>
      <c r="P24" s="545">
        <f t="shared" si="3"/>
        <v>3038</v>
      </c>
      <c r="Q24" s="575" t="s">
        <v>139</v>
      </c>
    </row>
    <row r="25" spans="1:17" ht="26.25" customHeight="1" thickBot="1" x14ac:dyDescent="0.3">
      <c r="A25" s="567" t="s">
        <v>602</v>
      </c>
      <c r="B25" s="551">
        <v>2875</v>
      </c>
      <c r="C25" s="530">
        <v>3814</v>
      </c>
      <c r="D25" s="530">
        <v>6689</v>
      </c>
      <c r="E25" s="534">
        <v>341</v>
      </c>
      <c r="F25" s="529">
        <v>318</v>
      </c>
      <c r="G25" s="548">
        <v>659</v>
      </c>
      <c r="H25" s="533">
        <v>1670</v>
      </c>
      <c r="I25" s="533">
        <v>1023</v>
      </c>
      <c r="J25" s="552">
        <v>2693</v>
      </c>
      <c r="K25" s="535">
        <v>1190</v>
      </c>
      <c r="L25" s="530">
        <v>468</v>
      </c>
      <c r="M25" s="553">
        <v>1658</v>
      </c>
      <c r="N25" s="534">
        <f t="shared" si="1"/>
        <v>6076</v>
      </c>
      <c r="O25" s="554">
        <f t="shared" si="2"/>
        <v>5623</v>
      </c>
      <c r="P25" s="545">
        <f t="shared" si="3"/>
        <v>11699</v>
      </c>
      <c r="Q25" s="576" t="s">
        <v>703</v>
      </c>
    </row>
    <row r="26" spans="1:17" ht="23.25" customHeight="1" thickTop="1" thickBot="1" x14ac:dyDescent="0.3">
      <c r="A26" s="531" t="s">
        <v>603</v>
      </c>
      <c r="B26" s="520">
        <f>SUM(B11:B25)</f>
        <v>41299</v>
      </c>
      <c r="C26" s="524">
        <f t="shared" ref="C26:D26" si="5">SUM(C11:C25)</f>
        <v>46729</v>
      </c>
      <c r="D26" s="524">
        <f t="shared" si="5"/>
        <v>88028</v>
      </c>
      <c r="E26" s="520">
        <f>SUM(E11:E25)</f>
        <v>1540</v>
      </c>
      <c r="F26" s="524">
        <f t="shared" ref="F26:J26" si="6">SUM(F11:F25)</f>
        <v>1584</v>
      </c>
      <c r="G26" s="524">
        <f t="shared" si="6"/>
        <v>3124</v>
      </c>
      <c r="H26" s="520">
        <f t="shared" si="6"/>
        <v>17246</v>
      </c>
      <c r="I26" s="524">
        <f t="shared" si="6"/>
        <v>12436</v>
      </c>
      <c r="J26" s="524">
        <f t="shared" si="6"/>
        <v>29682</v>
      </c>
      <c r="K26" s="520">
        <f>SUM(K11:K25)</f>
        <v>21255</v>
      </c>
      <c r="L26" s="524">
        <f t="shared" ref="L26:M26" si="7">SUM(L11:L25)</f>
        <v>10378</v>
      </c>
      <c r="M26" s="524">
        <f t="shared" si="7"/>
        <v>31633</v>
      </c>
      <c r="N26" s="520">
        <f t="shared" si="1"/>
        <v>81340</v>
      </c>
      <c r="O26" s="524">
        <f t="shared" si="2"/>
        <v>71127</v>
      </c>
      <c r="P26" s="521">
        <f t="shared" si="3"/>
        <v>152467</v>
      </c>
      <c r="Q26" s="577" t="s">
        <v>129</v>
      </c>
    </row>
    <row r="27" spans="1:17" ht="23.25" customHeight="1" thickTop="1" x14ac:dyDescent="0.25">
      <c r="E27" s="459"/>
      <c r="F27" s="459"/>
      <c r="G27" s="459"/>
      <c r="H27" s="459"/>
      <c r="I27" s="459"/>
      <c r="J27" s="459"/>
      <c r="K27" s="459"/>
      <c r="L27" s="459"/>
      <c r="M27" s="459"/>
      <c r="N27" s="459"/>
      <c r="O27" s="459"/>
    </row>
  </sheetData>
  <dataConsolidate/>
  <mergeCells count="12">
    <mergeCell ref="Q4:Q10"/>
    <mergeCell ref="B4:P4"/>
    <mergeCell ref="A4:A10"/>
    <mergeCell ref="H7:J7"/>
    <mergeCell ref="E9:G9"/>
    <mergeCell ref="H9:J9"/>
    <mergeCell ref="K6:M9"/>
    <mergeCell ref="N6:P9"/>
    <mergeCell ref="E7:G7"/>
    <mergeCell ref="B6:J6"/>
    <mergeCell ref="B9:D9"/>
    <mergeCell ref="B5:P5"/>
  </mergeCells>
  <printOptions horizontalCentered="1"/>
  <pageMargins left="0.51181102362204722" right="0.51181102362204722" top="0.98425196850393704" bottom="0.98425196850393704" header="0.98425196850393704" footer="0.74803149606299213"/>
  <pageSetup paperSize="9" scale="70" firstPageNumber="10" fitToWidth="0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39997558519241921"/>
  </sheetPr>
  <dimension ref="A1:N98"/>
  <sheetViews>
    <sheetView rightToLeft="1" view="pageBreakPreview" topLeftCell="A43" zoomScale="75" zoomScaleNormal="62" zoomScaleSheetLayoutView="75" workbookViewId="0">
      <selection activeCell="L94" sqref="L94"/>
    </sheetView>
  </sheetViews>
  <sheetFormatPr defaultColWidth="9.109375" defaultRowHeight="23.25" customHeight="1" x14ac:dyDescent="0.25"/>
  <cols>
    <col min="1" max="1" width="28.5546875" style="128" customWidth="1"/>
    <col min="2" max="2" width="12.109375" style="128" customWidth="1"/>
    <col min="3" max="3" width="11.109375" style="128" customWidth="1"/>
    <col min="4" max="4" width="8.6640625" style="128" customWidth="1"/>
    <col min="5" max="8" width="7.88671875" style="128" customWidth="1"/>
    <col min="9" max="9" width="6.5546875" style="128" customWidth="1"/>
    <col min="10" max="10" width="6.6640625" style="128" customWidth="1"/>
    <col min="11" max="12" width="8.6640625" style="128" customWidth="1"/>
    <col min="13" max="13" width="11.44140625" style="128" customWidth="1"/>
    <col min="14" max="14" width="39.33203125" style="128" customWidth="1"/>
    <col min="15" max="16384" width="9.109375" style="128"/>
  </cols>
  <sheetData>
    <row r="1" spans="1:14" ht="33" customHeight="1" x14ac:dyDescent="0.25">
      <c r="A1" s="629" t="s">
        <v>533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</row>
    <row r="2" spans="1:14" ht="39.75" customHeight="1" x14ac:dyDescent="0.25">
      <c r="A2" s="630" t="s">
        <v>755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</row>
    <row r="3" spans="1:14" ht="17.25" customHeight="1" thickBot="1" x14ac:dyDescent="0.3">
      <c r="A3" s="129" t="s">
        <v>124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130" t="s">
        <v>428</v>
      </c>
    </row>
    <row r="4" spans="1:14" ht="20.25" customHeight="1" thickTop="1" x14ac:dyDescent="0.25">
      <c r="A4" s="624" t="s">
        <v>46</v>
      </c>
      <c r="B4" s="624" t="s">
        <v>6</v>
      </c>
      <c r="C4" s="624"/>
      <c r="D4" s="624"/>
      <c r="E4" s="624" t="s">
        <v>7</v>
      </c>
      <c r="F4" s="624"/>
      <c r="G4" s="624"/>
      <c r="H4" s="624" t="s">
        <v>247</v>
      </c>
      <c r="I4" s="624"/>
      <c r="J4" s="624"/>
      <c r="K4" s="624" t="s">
        <v>236</v>
      </c>
      <c r="L4" s="624"/>
      <c r="M4" s="624"/>
      <c r="N4" s="619" t="s">
        <v>127</v>
      </c>
    </row>
    <row r="5" spans="1:14" ht="20.25" customHeight="1" x14ac:dyDescent="0.25">
      <c r="A5" s="622"/>
      <c r="B5" s="622" t="s">
        <v>448</v>
      </c>
      <c r="C5" s="622"/>
      <c r="D5" s="622"/>
      <c r="E5" s="622" t="s">
        <v>128</v>
      </c>
      <c r="F5" s="622"/>
      <c r="G5" s="622"/>
      <c r="H5" s="622" t="s">
        <v>433</v>
      </c>
      <c r="I5" s="622"/>
      <c r="J5" s="622"/>
      <c r="K5" s="622" t="s">
        <v>129</v>
      </c>
      <c r="L5" s="622"/>
      <c r="M5" s="622"/>
      <c r="N5" s="620"/>
    </row>
    <row r="6" spans="1:14" ht="20.25" customHeight="1" x14ac:dyDescent="0.25">
      <c r="A6" s="622"/>
      <c r="B6" s="317" t="s">
        <v>237</v>
      </c>
      <c r="C6" s="164" t="s">
        <v>270</v>
      </c>
      <c r="D6" s="317" t="s">
        <v>243</v>
      </c>
      <c r="E6" s="317" t="s">
        <v>237</v>
      </c>
      <c r="F6" s="164" t="s">
        <v>270</v>
      </c>
      <c r="G6" s="317" t="s">
        <v>243</v>
      </c>
      <c r="H6" s="317" t="s">
        <v>237</v>
      </c>
      <c r="I6" s="164" t="s">
        <v>270</v>
      </c>
      <c r="J6" s="317" t="s">
        <v>243</v>
      </c>
      <c r="K6" s="317" t="s">
        <v>237</v>
      </c>
      <c r="L6" s="164" t="s">
        <v>270</v>
      </c>
      <c r="M6" s="317" t="s">
        <v>243</v>
      </c>
      <c r="N6" s="620"/>
    </row>
    <row r="7" spans="1:14" ht="20.25" customHeight="1" thickBot="1" x14ac:dyDescent="0.3">
      <c r="A7" s="625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143" t="s">
        <v>240</v>
      </c>
      <c r="L7" s="143" t="s">
        <v>241</v>
      </c>
      <c r="M7" s="143" t="s">
        <v>242</v>
      </c>
      <c r="N7" s="621"/>
    </row>
    <row r="8" spans="1:14" ht="20.25" customHeight="1" x14ac:dyDescent="0.25">
      <c r="A8" s="253" t="s">
        <v>9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4" t="s">
        <v>130</v>
      </c>
    </row>
    <row r="9" spans="1:14" ht="20.25" customHeight="1" x14ac:dyDescent="0.25">
      <c r="A9" s="131" t="s">
        <v>34</v>
      </c>
      <c r="B9" s="219">
        <v>2818</v>
      </c>
      <c r="C9" s="219">
        <v>5465</v>
      </c>
      <c r="D9" s="219">
        <f>SUM(B9:C9)</f>
        <v>8283</v>
      </c>
      <c r="E9" s="219">
        <v>3</v>
      </c>
      <c r="F9" s="219">
        <v>6</v>
      </c>
      <c r="G9" s="219">
        <f>SUM(E9:F9)</f>
        <v>9</v>
      </c>
      <c r="H9" s="219">
        <v>0</v>
      </c>
      <c r="I9" s="219">
        <v>0</v>
      </c>
      <c r="J9" s="219">
        <v>0</v>
      </c>
      <c r="K9" s="219">
        <f>H9+E9+B9</f>
        <v>2821</v>
      </c>
      <c r="L9" s="219">
        <f>SUM(C9,F9,I9)</f>
        <v>5471</v>
      </c>
      <c r="M9" s="219">
        <f>SUM(K9:L9)</f>
        <v>8292</v>
      </c>
      <c r="N9" s="132" t="s">
        <v>131</v>
      </c>
    </row>
    <row r="10" spans="1:14" ht="20.25" customHeight="1" x14ac:dyDescent="0.25">
      <c r="A10" s="131" t="s">
        <v>47</v>
      </c>
      <c r="B10" s="508">
        <v>2430</v>
      </c>
      <c r="C10" s="508">
        <v>2966</v>
      </c>
      <c r="D10" s="219">
        <f t="shared" ref="D10:D26" si="0">SUM(B10:C10)</f>
        <v>5396</v>
      </c>
      <c r="E10" s="219">
        <v>0</v>
      </c>
      <c r="F10" s="219">
        <v>0</v>
      </c>
      <c r="G10" s="219">
        <f t="shared" ref="G10:G27" si="1">SUM(E10:F10)</f>
        <v>0</v>
      </c>
      <c r="H10" s="219">
        <v>0</v>
      </c>
      <c r="I10" s="219">
        <v>0</v>
      </c>
      <c r="J10" s="219">
        <v>0</v>
      </c>
      <c r="K10" s="219">
        <f t="shared" ref="K10:K27" si="2">H10+E10+B10</f>
        <v>2430</v>
      </c>
      <c r="L10" s="219">
        <f t="shared" ref="L10:L27" si="3">SUM(C10,F10,I10)</f>
        <v>2966</v>
      </c>
      <c r="M10" s="219">
        <f t="shared" ref="M10:M27" si="4">SUM(K10:L10)</f>
        <v>5396</v>
      </c>
      <c r="N10" s="132" t="s">
        <v>441</v>
      </c>
    </row>
    <row r="11" spans="1:14" ht="20.25" customHeight="1" x14ac:dyDescent="0.25">
      <c r="A11" s="131" t="s">
        <v>48</v>
      </c>
      <c r="B11" s="508">
        <v>701</v>
      </c>
      <c r="C11" s="508">
        <v>807</v>
      </c>
      <c r="D11" s="219">
        <f t="shared" si="0"/>
        <v>1508</v>
      </c>
      <c r="E11" s="219">
        <v>0</v>
      </c>
      <c r="F11" s="219">
        <v>1</v>
      </c>
      <c r="G11" s="219">
        <f t="shared" si="1"/>
        <v>1</v>
      </c>
      <c r="H11" s="219">
        <v>0</v>
      </c>
      <c r="I11" s="219">
        <v>0</v>
      </c>
      <c r="J11" s="219">
        <v>0</v>
      </c>
      <c r="K11" s="219">
        <f t="shared" si="2"/>
        <v>701</v>
      </c>
      <c r="L11" s="219">
        <f t="shared" si="3"/>
        <v>808</v>
      </c>
      <c r="M11" s="219">
        <f t="shared" si="4"/>
        <v>1509</v>
      </c>
      <c r="N11" s="132" t="s">
        <v>442</v>
      </c>
    </row>
    <row r="12" spans="1:14" ht="20.25" customHeight="1" x14ac:dyDescent="0.25">
      <c r="A12" s="220" t="s">
        <v>56</v>
      </c>
      <c r="B12" s="508">
        <v>279</v>
      </c>
      <c r="C12" s="508">
        <v>532</v>
      </c>
      <c r="D12" s="219">
        <f t="shared" si="0"/>
        <v>811</v>
      </c>
      <c r="E12" s="219">
        <v>0</v>
      </c>
      <c r="F12" s="219">
        <v>0</v>
      </c>
      <c r="G12" s="219">
        <f t="shared" si="1"/>
        <v>0</v>
      </c>
      <c r="H12" s="219">
        <v>0</v>
      </c>
      <c r="I12" s="219">
        <v>0</v>
      </c>
      <c r="J12" s="219">
        <v>0</v>
      </c>
      <c r="K12" s="219">
        <f t="shared" si="2"/>
        <v>279</v>
      </c>
      <c r="L12" s="219">
        <f t="shared" si="3"/>
        <v>532</v>
      </c>
      <c r="M12" s="219">
        <f t="shared" si="4"/>
        <v>811</v>
      </c>
      <c r="N12" s="132" t="s">
        <v>443</v>
      </c>
    </row>
    <row r="13" spans="1:14" ht="20.25" customHeight="1" x14ac:dyDescent="0.25">
      <c r="A13" s="131" t="s">
        <v>73</v>
      </c>
      <c r="B13" s="219">
        <v>848</v>
      </c>
      <c r="C13" s="219">
        <v>1303</v>
      </c>
      <c r="D13" s="219">
        <f t="shared" si="0"/>
        <v>2151</v>
      </c>
      <c r="E13" s="219">
        <v>0</v>
      </c>
      <c r="F13" s="219">
        <v>0</v>
      </c>
      <c r="G13" s="219">
        <f t="shared" si="1"/>
        <v>0</v>
      </c>
      <c r="H13" s="219">
        <v>0</v>
      </c>
      <c r="I13" s="219">
        <v>0</v>
      </c>
      <c r="J13" s="219">
        <v>0</v>
      </c>
      <c r="K13" s="219">
        <f t="shared" si="2"/>
        <v>848</v>
      </c>
      <c r="L13" s="219">
        <f t="shared" si="3"/>
        <v>1303</v>
      </c>
      <c r="M13" s="219">
        <f t="shared" si="4"/>
        <v>2151</v>
      </c>
      <c r="N13" s="132" t="s">
        <v>444</v>
      </c>
    </row>
    <row r="14" spans="1:14" ht="20.25" customHeight="1" x14ac:dyDescent="0.25">
      <c r="A14" s="131" t="s">
        <v>35</v>
      </c>
      <c r="B14" s="508">
        <v>3370</v>
      </c>
      <c r="C14" s="508">
        <v>2545</v>
      </c>
      <c r="D14" s="219">
        <v>5915</v>
      </c>
      <c r="E14" s="219">
        <v>0</v>
      </c>
      <c r="F14" s="219">
        <v>0</v>
      </c>
      <c r="G14" s="219">
        <f t="shared" si="1"/>
        <v>0</v>
      </c>
      <c r="H14" s="219">
        <v>0</v>
      </c>
      <c r="I14" s="219">
        <v>0</v>
      </c>
      <c r="J14" s="219">
        <v>0</v>
      </c>
      <c r="K14" s="219">
        <f t="shared" si="2"/>
        <v>3370</v>
      </c>
      <c r="L14" s="219">
        <f t="shared" si="3"/>
        <v>2545</v>
      </c>
      <c r="M14" s="219">
        <f t="shared" si="4"/>
        <v>5915</v>
      </c>
      <c r="N14" s="132" t="s">
        <v>445</v>
      </c>
    </row>
    <row r="15" spans="1:14" ht="20.25" customHeight="1" x14ac:dyDescent="0.25">
      <c r="A15" s="131" t="s">
        <v>506</v>
      </c>
      <c r="B15" s="508">
        <v>109</v>
      </c>
      <c r="C15" s="508">
        <v>102</v>
      </c>
      <c r="D15" s="219">
        <f t="shared" si="0"/>
        <v>211</v>
      </c>
      <c r="E15" s="219">
        <v>0</v>
      </c>
      <c r="F15" s="219">
        <v>0</v>
      </c>
      <c r="G15" s="219">
        <f t="shared" si="1"/>
        <v>0</v>
      </c>
      <c r="H15" s="219">
        <v>0</v>
      </c>
      <c r="I15" s="219">
        <v>0</v>
      </c>
      <c r="J15" s="219">
        <v>0</v>
      </c>
      <c r="K15" s="219">
        <f t="shared" si="2"/>
        <v>109</v>
      </c>
      <c r="L15" s="219">
        <f t="shared" si="3"/>
        <v>102</v>
      </c>
      <c r="M15" s="219">
        <f t="shared" si="4"/>
        <v>211</v>
      </c>
      <c r="N15" s="132" t="s">
        <v>509</v>
      </c>
    </row>
    <row r="16" spans="1:14" ht="20.25" customHeight="1" x14ac:dyDescent="0.25">
      <c r="A16" s="220" t="s">
        <v>262</v>
      </c>
      <c r="B16" s="508">
        <v>256</v>
      </c>
      <c r="C16" s="508">
        <v>90</v>
      </c>
      <c r="D16" s="219">
        <f t="shared" si="0"/>
        <v>346</v>
      </c>
      <c r="E16" s="219">
        <v>0</v>
      </c>
      <c r="F16" s="219">
        <v>0</v>
      </c>
      <c r="G16" s="219">
        <f t="shared" si="1"/>
        <v>0</v>
      </c>
      <c r="H16" s="219">
        <v>0</v>
      </c>
      <c r="I16" s="219">
        <v>0</v>
      </c>
      <c r="J16" s="219">
        <v>0</v>
      </c>
      <c r="K16" s="219">
        <f t="shared" si="2"/>
        <v>256</v>
      </c>
      <c r="L16" s="219">
        <f t="shared" si="3"/>
        <v>90</v>
      </c>
      <c r="M16" s="219">
        <f t="shared" si="4"/>
        <v>346</v>
      </c>
      <c r="N16" s="132" t="s">
        <v>263</v>
      </c>
    </row>
    <row r="17" spans="1:14" ht="20.25" customHeight="1" x14ac:dyDescent="0.25">
      <c r="A17" s="131" t="s">
        <v>580</v>
      </c>
      <c r="B17" s="219">
        <v>66</v>
      </c>
      <c r="C17" s="219">
        <v>40</v>
      </c>
      <c r="D17" s="219">
        <f t="shared" si="0"/>
        <v>106</v>
      </c>
      <c r="E17" s="219">
        <v>0</v>
      </c>
      <c r="F17" s="219">
        <v>0</v>
      </c>
      <c r="G17" s="219">
        <f t="shared" si="1"/>
        <v>0</v>
      </c>
      <c r="H17" s="219">
        <v>0</v>
      </c>
      <c r="I17" s="219">
        <v>0</v>
      </c>
      <c r="J17" s="219">
        <v>0</v>
      </c>
      <c r="K17" s="219">
        <f t="shared" si="2"/>
        <v>66</v>
      </c>
      <c r="L17" s="219">
        <f t="shared" si="3"/>
        <v>40</v>
      </c>
      <c r="M17" s="219">
        <f t="shared" si="4"/>
        <v>106</v>
      </c>
      <c r="N17" s="132" t="s">
        <v>757</v>
      </c>
    </row>
    <row r="18" spans="1:14" ht="20.25" customHeight="1" x14ac:dyDescent="0.25">
      <c r="A18" s="131" t="s">
        <v>36</v>
      </c>
      <c r="B18" s="508">
        <v>2180</v>
      </c>
      <c r="C18" s="508">
        <v>3454</v>
      </c>
      <c r="D18" s="219">
        <f t="shared" si="0"/>
        <v>5634</v>
      </c>
      <c r="E18" s="219">
        <v>0</v>
      </c>
      <c r="F18" s="219">
        <v>0</v>
      </c>
      <c r="G18" s="219">
        <f t="shared" si="1"/>
        <v>0</v>
      </c>
      <c r="H18" s="219">
        <v>0</v>
      </c>
      <c r="I18" s="219">
        <v>0</v>
      </c>
      <c r="J18" s="219">
        <v>0</v>
      </c>
      <c r="K18" s="219">
        <f t="shared" si="2"/>
        <v>2180</v>
      </c>
      <c r="L18" s="219">
        <f t="shared" si="3"/>
        <v>3454</v>
      </c>
      <c r="M18" s="219">
        <f t="shared" si="4"/>
        <v>5634</v>
      </c>
      <c r="N18" s="132" t="s">
        <v>440</v>
      </c>
    </row>
    <row r="19" spans="1:14" ht="20.25" customHeight="1" x14ac:dyDescent="0.25">
      <c r="A19" s="131" t="s">
        <v>472</v>
      </c>
      <c r="B19" s="508">
        <v>39</v>
      </c>
      <c r="C19" s="508">
        <v>31</v>
      </c>
      <c r="D19" s="219">
        <f t="shared" si="0"/>
        <v>70</v>
      </c>
      <c r="E19" s="219">
        <v>0</v>
      </c>
      <c r="F19" s="219">
        <v>0</v>
      </c>
      <c r="G19" s="219">
        <f t="shared" si="1"/>
        <v>0</v>
      </c>
      <c r="H19" s="219">
        <v>0</v>
      </c>
      <c r="I19" s="219">
        <v>0</v>
      </c>
      <c r="J19" s="219">
        <v>0</v>
      </c>
      <c r="K19" s="219">
        <f t="shared" si="2"/>
        <v>39</v>
      </c>
      <c r="L19" s="219">
        <f t="shared" si="3"/>
        <v>31</v>
      </c>
      <c r="M19" s="219">
        <f t="shared" si="4"/>
        <v>70</v>
      </c>
      <c r="N19" s="132" t="s">
        <v>756</v>
      </c>
    </row>
    <row r="20" spans="1:14" ht="20.25" customHeight="1" x14ac:dyDescent="0.25">
      <c r="A20" s="220" t="s">
        <v>49</v>
      </c>
      <c r="B20" s="508">
        <v>1835</v>
      </c>
      <c r="C20" s="508">
        <v>2432</v>
      </c>
      <c r="D20" s="219">
        <f t="shared" si="0"/>
        <v>4267</v>
      </c>
      <c r="E20" s="219">
        <v>0</v>
      </c>
      <c r="F20" s="219">
        <v>0</v>
      </c>
      <c r="G20" s="219">
        <f t="shared" si="1"/>
        <v>0</v>
      </c>
      <c r="H20" s="219">
        <v>0</v>
      </c>
      <c r="I20" s="219">
        <v>0</v>
      </c>
      <c r="J20" s="219">
        <v>0</v>
      </c>
      <c r="K20" s="219">
        <f t="shared" si="2"/>
        <v>1835</v>
      </c>
      <c r="L20" s="219">
        <f t="shared" si="3"/>
        <v>2432</v>
      </c>
      <c r="M20" s="219">
        <f t="shared" si="4"/>
        <v>4267</v>
      </c>
      <c r="N20" s="132" t="s">
        <v>447</v>
      </c>
    </row>
    <row r="21" spans="1:14" ht="20.25" customHeight="1" x14ac:dyDescent="0.25">
      <c r="A21" s="131" t="s">
        <v>37</v>
      </c>
      <c r="B21" s="219">
        <v>1950</v>
      </c>
      <c r="C21" s="219">
        <v>1376</v>
      </c>
      <c r="D21" s="219">
        <f t="shared" si="0"/>
        <v>3326</v>
      </c>
      <c r="E21" s="219">
        <v>0</v>
      </c>
      <c r="F21" s="219">
        <v>0</v>
      </c>
      <c r="G21" s="219">
        <f t="shared" si="1"/>
        <v>0</v>
      </c>
      <c r="H21" s="219">
        <v>0</v>
      </c>
      <c r="I21" s="219">
        <v>0</v>
      </c>
      <c r="J21" s="219">
        <v>0</v>
      </c>
      <c r="K21" s="219">
        <f t="shared" si="2"/>
        <v>1950</v>
      </c>
      <c r="L21" s="219">
        <f t="shared" si="3"/>
        <v>1376</v>
      </c>
      <c r="M21" s="219">
        <f t="shared" si="4"/>
        <v>3326</v>
      </c>
      <c r="N21" s="132" t="s">
        <v>132</v>
      </c>
    </row>
    <row r="22" spans="1:14" ht="23.25" customHeight="1" x14ac:dyDescent="0.25">
      <c r="A22" s="131" t="s">
        <v>76</v>
      </c>
      <c r="B22" s="508">
        <v>249</v>
      </c>
      <c r="C22" s="508">
        <v>192</v>
      </c>
      <c r="D22" s="219">
        <f t="shared" si="0"/>
        <v>441</v>
      </c>
      <c r="E22" s="219">
        <v>0</v>
      </c>
      <c r="F22" s="219">
        <v>1</v>
      </c>
      <c r="G22" s="219">
        <f t="shared" si="1"/>
        <v>1</v>
      </c>
      <c r="H22" s="219">
        <v>0</v>
      </c>
      <c r="I22" s="219">
        <v>0</v>
      </c>
      <c r="J22" s="219">
        <v>0</v>
      </c>
      <c r="K22" s="219">
        <f t="shared" si="2"/>
        <v>249</v>
      </c>
      <c r="L22" s="219">
        <f t="shared" si="3"/>
        <v>193</v>
      </c>
      <c r="M22" s="219">
        <f t="shared" si="4"/>
        <v>442</v>
      </c>
      <c r="N22" s="132" t="s">
        <v>141</v>
      </c>
    </row>
    <row r="23" spans="1:14" ht="20.25" customHeight="1" x14ac:dyDescent="0.25">
      <c r="A23" s="131" t="s">
        <v>50</v>
      </c>
      <c r="B23" s="508">
        <v>1656</v>
      </c>
      <c r="C23" s="508">
        <v>2054</v>
      </c>
      <c r="D23" s="219">
        <f>SUM(B23:C23)</f>
        <v>3710</v>
      </c>
      <c r="E23" s="219">
        <v>0</v>
      </c>
      <c r="F23" s="219">
        <v>0</v>
      </c>
      <c r="G23" s="219">
        <f t="shared" si="1"/>
        <v>0</v>
      </c>
      <c r="H23" s="219">
        <v>0</v>
      </c>
      <c r="I23" s="219">
        <v>0</v>
      </c>
      <c r="J23" s="219">
        <v>0</v>
      </c>
      <c r="K23" s="219">
        <f t="shared" si="2"/>
        <v>1656</v>
      </c>
      <c r="L23" s="219">
        <f t="shared" si="3"/>
        <v>2054</v>
      </c>
      <c r="M23" s="219">
        <f t="shared" si="4"/>
        <v>3710</v>
      </c>
      <c r="N23" s="132" t="s">
        <v>439</v>
      </c>
    </row>
    <row r="24" spans="1:14" ht="20.25" customHeight="1" x14ac:dyDescent="0.25">
      <c r="A24" s="220" t="s">
        <v>51</v>
      </c>
      <c r="B24" s="508">
        <v>1444</v>
      </c>
      <c r="C24" s="508">
        <v>1611</v>
      </c>
      <c r="D24" s="219">
        <f t="shared" si="0"/>
        <v>3055</v>
      </c>
      <c r="E24" s="219">
        <v>0</v>
      </c>
      <c r="F24" s="219">
        <v>0</v>
      </c>
      <c r="G24" s="219">
        <f t="shared" si="1"/>
        <v>0</v>
      </c>
      <c r="H24" s="219">
        <v>0</v>
      </c>
      <c r="I24" s="219">
        <v>0</v>
      </c>
      <c r="J24" s="219">
        <v>0</v>
      </c>
      <c r="K24" s="219">
        <f t="shared" si="2"/>
        <v>1444</v>
      </c>
      <c r="L24" s="219">
        <f t="shared" si="3"/>
        <v>1611</v>
      </c>
      <c r="M24" s="219">
        <f t="shared" si="4"/>
        <v>3055</v>
      </c>
      <c r="N24" s="132" t="s">
        <v>438</v>
      </c>
    </row>
    <row r="25" spans="1:14" ht="20.25" customHeight="1" x14ac:dyDescent="0.25">
      <c r="A25" s="131" t="s">
        <v>474</v>
      </c>
      <c r="B25" s="508">
        <v>130</v>
      </c>
      <c r="C25" s="508">
        <v>68</v>
      </c>
      <c r="D25" s="219">
        <f t="shared" si="0"/>
        <v>198</v>
      </c>
      <c r="E25" s="219">
        <v>0</v>
      </c>
      <c r="F25" s="219">
        <v>0</v>
      </c>
      <c r="G25" s="219">
        <f t="shared" si="1"/>
        <v>0</v>
      </c>
      <c r="H25" s="219">
        <v>0</v>
      </c>
      <c r="I25" s="219">
        <v>0</v>
      </c>
      <c r="J25" s="219">
        <v>0</v>
      </c>
      <c r="K25" s="219">
        <f t="shared" si="2"/>
        <v>130</v>
      </c>
      <c r="L25" s="219">
        <f t="shared" si="3"/>
        <v>68</v>
      </c>
      <c r="M25" s="219">
        <f t="shared" si="4"/>
        <v>198</v>
      </c>
      <c r="N25" s="132" t="s">
        <v>264</v>
      </c>
    </row>
    <row r="26" spans="1:14" ht="20.25" customHeight="1" x14ac:dyDescent="0.25">
      <c r="A26" s="131" t="s">
        <v>38</v>
      </c>
      <c r="B26" s="508">
        <v>1450</v>
      </c>
      <c r="C26" s="508">
        <v>2897</v>
      </c>
      <c r="D26" s="219">
        <f t="shared" si="0"/>
        <v>4347</v>
      </c>
      <c r="E26" s="219">
        <v>0</v>
      </c>
      <c r="F26" s="219">
        <v>0</v>
      </c>
      <c r="G26" s="219">
        <f t="shared" si="1"/>
        <v>0</v>
      </c>
      <c r="H26" s="219">
        <v>0</v>
      </c>
      <c r="I26" s="219">
        <v>0</v>
      </c>
      <c r="J26" s="219">
        <v>0</v>
      </c>
      <c r="K26" s="219">
        <f t="shared" si="2"/>
        <v>1450</v>
      </c>
      <c r="L26" s="219">
        <f t="shared" si="3"/>
        <v>2897</v>
      </c>
      <c r="M26" s="219">
        <f t="shared" si="4"/>
        <v>4347</v>
      </c>
      <c r="N26" s="132" t="s">
        <v>133</v>
      </c>
    </row>
    <row r="27" spans="1:14" ht="23.25" customHeight="1" thickBot="1" x14ac:dyDescent="0.3">
      <c r="A27" s="255" t="s">
        <v>581</v>
      </c>
      <c r="B27" s="509">
        <v>241</v>
      </c>
      <c r="C27" s="509">
        <v>261</v>
      </c>
      <c r="D27" s="509">
        <v>502</v>
      </c>
      <c r="E27" s="507">
        <v>0</v>
      </c>
      <c r="F27" s="507">
        <v>0</v>
      </c>
      <c r="G27" s="507">
        <f t="shared" si="1"/>
        <v>0</v>
      </c>
      <c r="H27" s="507">
        <v>0</v>
      </c>
      <c r="I27" s="507">
        <v>0</v>
      </c>
      <c r="J27" s="507">
        <v>0</v>
      </c>
      <c r="K27" s="507">
        <f t="shared" si="2"/>
        <v>241</v>
      </c>
      <c r="L27" s="507">
        <f t="shared" si="3"/>
        <v>261</v>
      </c>
      <c r="M27" s="507">
        <f t="shared" si="4"/>
        <v>502</v>
      </c>
      <c r="N27" s="451" t="s">
        <v>446</v>
      </c>
    </row>
    <row r="28" spans="1:14" ht="20.25" customHeight="1" thickTop="1" x14ac:dyDescent="0.25"/>
    <row r="29" spans="1:14" ht="21" customHeight="1" thickBot="1" x14ac:dyDescent="0.3">
      <c r="A29" s="258" t="s">
        <v>123</v>
      </c>
      <c r="B29" s="629"/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294" t="s">
        <v>429</v>
      </c>
    </row>
    <row r="30" spans="1:14" ht="20.25" customHeight="1" thickTop="1" x14ac:dyDescent="0.25">
      <c r="A30" s="624" t="s">
        <v>46</v>
      </c>
      <c r="B30" s="624" t="s">
        <v>6</v>
      </c>
      <c r="C30" s="624"/>
      <c r="D30" s="624"/>
      <c r="E30" s="624" t="s">
        <v>7</v>
      </c>
      <c r="F30" s="624"/>
      <c r="G30" s="624"/>
      <c r="H30" s="624" t="s">
        <v>247</v>
      </c>
      <c r="I30" s="624"/>
      <c r="J30" s="624"/>
      <c r="K30" s="624" t="s">
        <v>236</v>
      </c>
      <c r="L30" s="624"/>
      <c r="M30" s="624"/>
      <c r="N30" s="626" t="s">
        <v>127</v>
      </c>
    </row>
    <row r="31" spans="1:14" ht="20.25" customHeight="1" x14ac:dyDescent="0.25">
      <c r="A31" s="622"/>
      <c r="B31" s="622" t="s">
        <v>448</v>
      </c>
      <c r="C31" s="622"/>
      <c r="D31" s="622"/>
      <c r="E31" s="622" t="s">
        <v>128</v>
      </c>
      <c r="F31" s="622"/>
      <c r="G31" s="622"/>
      <c r="H31" s="622" t="s">
        <v>433</v>
      </c>
      <c r="I31" s="622"/>
      <c r="J31" s="622"/>
      <c r="K31" s="622" t="s">
        <v>129</v>
      </c>
      <c r="L31" s="622"/>
      <c r="M31" s="622"/>
      <c r="N31" s="627"/>
    </row>
    <row r="32" spans="1:14" ht="20.25" customHeight="1" x14ac:dyDescent="0.25">
      <c r="A32" s="622"/>
      <c r="B32" s="317" t="s">
        <v>237</v>
      </c>
      <c r="C32" s="164" t="s">
        <v>270</v>
      </c>
      <c r="D32" s="317" t="s">
        <v>243</v>
      </c>
      <c r="E32" s="317" t="s">
        <v>237</v>
      </c>
      <c r="F32" s="164" t="s">
        <v>270</v>
      </c>
      <c r="G32" s="317" t="s">
        <v>243</v>
      </c>
      <c r="H32" s="317" t="s">
        <v>237</v>
      </c>
      <c r="I32" s="164" t="s">
        <v>270</v>
      </c>
      <c r="J32" s="317" t="s">
        <v>243</v>
      </c>
      <c r="K32" s="317" t="s">
        <v>237</v>
      </c>
      <c r="L32" s="164" t="s">
        <v>270</v>
      </c>
      <c r="M32" s="317" t="s">
        <v>243</v>
      </c>
      <c r="N32" s="627"/>
    </row>
    <row r="33" spans="1:14" ht="20.25" customHeight="1" thickBot="1" x14ac:dyDescent="0.3">
      <c r="A33" s="625"/>
      <c r="B33" s="320" t="s">
        <v>240</v>
      </c>
      <c r="C33" s="320" t="s">
        <v>241</v>
      </c>
      <c r="D33" s="320" t="s">
        <v>242</v>
      </c>
      <c r="E33" s="320" t="s">
        <v>240</v>
      </c>
      <c r="F33" s="320" t="s">
        <v>241</v>
      </c>
      <c r="G33" s="320" t="s">
        <v>242</v>
      </c>
      <c r="H33" s="320" t="s">
        <v>240</v>
      </c>
      <c r="I33" s="320" t="s">
        <v>241</v>
      </c>
      <c r="J33" s="320" t="s">
        <v>242</v>
      </c>
      <c r="K33" s="320" t="s">
        <v>240</v>
      </c>
      <c r="L33" s="320" t="s">
        <v>241</v>
      </c>
      <c r="M33" s="320" t="s">
        <v>242</v>
      </c>
      <c r="N33" s="628"/>
    </row>
    <row r="34" spans="1:14" ht="22.5" customHeight="1" x14ac:dyDescent="0.25">
      <c r="A34" s="131" t="s">
        <v>39</v>
      </c>
      <c r="B34" s="510">
        <v>1405</v>
      </c>
      <c r="C34" s="510">
        <v>2005</v>
      </c>
      <c r="D34" s="510">
        <v>3410</v>
      </c>
      <c r="E34" s="219">
        <v>0</v>
      </c>
      <c r="F34" s="219">
        <v>0</v>
      </c>
      <c r="G34" s="219">
        <v>0</v>
      </c>
      <c r="H34" s="219">
        <v>0</v>
      </c>
      <c r="I34" s="219">
        <v>0</v>
      </c>
      <c r="J34" s="219">
        <v>0</v>
      </c>
      <c r="K34" s="219">
        <f>H34+E34+B34</f>
        <v>1405</v>
      </c>
      <c r="L34" s="219">
        <f t="shared" ref="L34:M34" si="5">I34+F34+C34</f>
        <v>2005</v>
      </c>
      <c r="M34" s="219">
        <f t="shared" si="5"/>
        <v>3410</v>
      </c>
      <c r="N34" s="132" t="s">
        <v>134</v>
      </c>
    </row>
    <row r="35" spans="1:14" ht="22.5" customHeight="1" x14ac:dyDescent="0.25">
      <c r="A35" s="131" t="s">
        <v>40</v>
      </c>
      <c r="B35" s="219">
        <v>1209</v>
      </c>
      <c r="C35" s="219">
        <v>1923</v>
      </c>
      <c r="D35" s="219">
        <f>SUM(B35:C35)</f>
        <v>3132</v>
      </c>
      <c r="E35" s="219">
        <v>0</v>
      </c>
      <c r="F35" s="219">
        <v>0</v>
      </c>
      <c r="G35" s="219">
        <v>0</v>
      </c>
      <c r="H35" s="219">
        <v>0</v>
      </c>
      <c r="I35" s="219">
        <v>0</v>
      </c>
      <c r="J35" s="219">
        <v>0</v>
      </c>
      <c r="K35" s="219">
        <f t="shared" ref="K35:K47" si="6">H35+E35+B35</f>
        <v>1209</v>
      </c>
      <c r="L35" s="219">
        <f t="shared" ref="L35:L47" si="7">I35+F35+C35</f>
        <v>1923</v>
      </c>
      <c r="M35" s="219">
        <f t="shared" ref="M35:M47" si="8">J35+G35+D35</f>
        <v>3132</v>
      </c>
      <c r="N35" s="132" t="s">
        <v>135</v>
      </c>
    </row>
    <row r="36" spans="1:14" ht="22.5" customHeight="1" x14ac:dyDescent="0.25">
      <c r="A36" s="131" t="s">
        <v>41</v>
      </c>
      <c r="B36" s="508">
        <v>938</v>
      </c>
      <c r="C36" s="508">
        <v>1677</v>
      </c>
      <c r="D36" s="219">
        <f t="shared" ref="D36:D44" si="9">SUM(B36:C36)</f>
        <v>2615</v>
      </c>
      <c r="E36" s="219">
        <v>0</v>
      </c>
      <c r="F36" s="219">
        <v>0</v>
      </c>
      <c r="G36" s="219">
        <v>0</v>
      </c>
      <c r="H36" s="219">
        <v>0</v>
      </c>
      <c r="I36" s="219">
        <v>0</v>
      </c>
      <c r="J36" s="219">
        <v>0</v>
      </c>
      <c r="K36" s="219">
        <f t="shared" si="6"/>
        <v>938</v>
      </c>
      <c r="L36" s="219">
        <f t="shared" si="7"/>
        <v>1677</v>
      </c>
      <c r="M36" s="219">
        <f t="shared" si="8"/>
        <v>2615</v>
      </c>
      <c r="N36" s="132" t="s">
        <v>136</v>
      </c>
    </row>
    <row r="37" spans="1:14" ht="22.5" customHeight="1" x14ac:dyDescent="0.25">
      <c r="A37" s="131" t="s">
        <v>531</v>
      </c>
      <c r="B37" s="508">
        <v>299</v>
      </c>
      <c r="C37" s="508">
        <v>331</v>
      </c>
      <c r="D37" s="219">
        <f t="shared" si="9"/>
        <v>630</v>
      </c>
      <c r="E37" s="219">
        <v>0</v>
      </c>
      <c r="F37" s="219">
        <v>0</v>
      </c>
      <c r="G37" s="219">
        <v>0</v>
      </c>
      <c r="H37" s="219">
        <v>0</v>
      </c>
      <c r="I37" s="219">
        <v>0</v>
      </c>
      <c r="J37" s="219">
        <v>0</v>
      </c>
      <c r="K37" s="219">
        <f t="shared" si="6"/>
        <v>299</v>
      </c>
      <c r="L37" s="219">
        <f t="shared" si="7"/>
        <v>331</v>
      </c>
      <c r="M37" s="219">
        <f t="shared" si="8"/>
        <v>630</v>
      </c>
      <c r="N37" s="132" t="s">
        <v>758</v>
      </c>
    </row>
    <row r="38" spans="1:14" ht="22.5" customHeight="1" x14ac:dyDescent="0.25">
      <c r="A38" s="131" t="s">
        <v>10</v>
      </c>
      <c r="B38" s="219">
        <v>1144</v>
      </c>
      <c r="C38" s="219">
        <v>1396</v>
      </c>
      <c r="D38" s="219">
        <f t="shared" si="9"/>
        <v>2540</v>
      </c>
      <c r="E38" s="219">
        <v>0</v>
      </c>
      <c r="F38" s="219">
        <v>0</v>
      </c>
      <c r="G38" s="219">
        <v>0</v>
      </c>
      <c r="H38" s="219">
        <v>0</v>
      </c>
      <c r="I38" s="219">
        <v>0</v>
      </c>
      <c r="J38" s="219">
        <v>0</v>
      </c>
      <c r="K38" s="219">
        <f t="shared" si="6"/>
        <v>1144</v>
      </c>
      <c r="L38" s="219">
        <f t="shared" si="7"/>
        <v>1396</v>
      </c>
      <c r="M38" s="219">
        <f t="shared" si="8"/>
        <v>2540</v>
      </c>
      <c r="N38" s="132" t="s">
        <v>137</v>
      </c>
    </row>
    <row r="39" spans="1:14" ht="22.5" customHeight="1" x14ac:dyDescent="0.25">
      <c r="A39" s="131" t="s">
        <v>42</v>
      </c>
      <c r="B39" s="508">
        <v>1559</v>
      </c>
      <c r="C39" s="508">
        <v>1600</v>
      </c>
      <c r="D39" s="219">
        <f t="shared" si="9"/>
        <v>3159</v>
      </c>
      <c r="E39" s="219">
        <v>0</v>
      </c>
      <c r="F39" s="219">
        <v>0</v>
      </c>
      <c r="G39" s="219">
        <v>0</v>
      </c>
      <c r="H39" s="219">
        <v>0</v>
      </c>
      <c r="I39" s="219">
        <v>0</v>
      </c>
      <c r="J39" s="219">
        <v>0</v>
      </c>
      <c r="K39" s="219">
        <f t="shared" si="6"/>
        <v>1559</v>
      </c>
      <c r="L39" s="219">
        <f t="shared" si="7"/>
        <v>1600</v>
      </c>
      <c r="M39" s="219">
        <f>J39+G39+D39</f>
        <v>3159</v>
      </c>
      <c r="N39" s="132" t="s">
        <v>138</v>
      </c>
    </row>
    <row r="40" spans="1:14" ht="22.5" customHeight="1" x14ac:dyDescent="0.25">
      <c r="A40" s="131" t="s">
        <v>0</v>
      </c>
      <c r="B40" s="508">
        <v>622</v>
      </c>
      <c r="C40" s="508">
        <v>1045</v>
      </c>
      <c r="D40" s="219">
        <f t="shared" si="9"/>
        <v>1667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f t="shared" si="6"/>
        <v>622</v>
      </c>
      <c r="L40" s="219">
        <f t="shared" si="7"/>
        <v>1045</v>
      </c>
      <c r="M40" s="219">
        <f t="shared" ref="M40:M44" si="10">J40+G40+D40</f>
        <v>1667</v>
      </c>
      <c r="N40" s="132" t="s">
        <v>139</v>
      </c>
    </row>
    <row r="41" spans="1:14" ht="22.5" customHeight="1" x14ac:dyDescent="0.25">
      <c r="A41" s="220" t="s">
        <v>1</v>
      </c>
      <c r="B41" s="508">
        <v>1085</v>
      </c>
      <c r="C41" s="508">
        <v>1246</v>
      </c>
      <c r="D41" s="219">
        <f t="shared" si="9"/>
        <v>2331</v>
      </c>
      <c r="E41" s="219">
        <v>0</v>
      </c>
      <c r="F41" s="219">
        <v>0</v>
      </c>
      <c r="G41" s="219">
        <v>0</v>
      </c>
      <c r="H41" s="219">
        <v>0</v>
      </c>
      <c r="I41" s="219">
        <v>0</v>
      </c>
      <c r="J41" s="219">
        <v>0</v>
      </c>
      <c r="K41" s="219">
        <f>H41+E41+B41</f>
        <v>1085</v>
      </c>
      <c r="L41" s="219">
        <f>I41+F41+C41</f>
        <v>1246</v>
      </c>
      <c r="M41" s="219">
        <f t="shared" si="10"/>
        <v>2331</v>
      </c>
      <c r="N41" s="132" t="s">
        <v>140</v>
      </c>
    </row>
    <row r="42" spans="1:14" ht="31.5" customHeight="1" x14ac:dyDescent="0.25">
      <c r="A42" s="131" t="s">
        <v>582</v>
      </c>
      <c r="B42" s="219">
        <v>17</v>
      </c>
      <c r="C42" s="219">
        <v>24</v>
      </c>
      <c r="D42" s="219">
        <f t="shared" si="9"/>
        <v>41</v>
      </c>
      <c r="E42" s="219">
        <v>0</v>
      </c>
      <c r="F42" s="219">
        <v>0</v>
      </c>
      <c r="G42" s="219">
        <v>0</v>
      </c>
      <c r="H42" s="219">
        <v>0</v>
      </c>
      <c r="I42" s="219">
        <v>0</v>
      </c>
      <c r="J42" s="219">
        <v>0</v>
      </c>
      <c r="K42" s="219">
        <f t="shared" si="6"/>
        <v>17</v>
      </c>
      <c r="L42" s="219">
        <f t="shared" si="7"/>
        <v>24</v>
      </c>
      <c r="M42" s="219">
        <f t="shared" si="10"/>
        <v>41</v>
      </c>
      <c r="N42" s="511" t="s">
        <v>583</v>
      </c>
    </row>
    <row r="43" spans="1:14" ht="34.5" customHeight="1" x14ac:dyDescent="0.25">
      <c r="A43" s="131" t="s">
        <v>265</v>
      </c>
      <c r="B43" s="508">
        <v>3051</v>
      </c>
      <c r="C43" s="508">
        <v>1793</v>
      </c>
      <c r="D43" s="219">
        <f t="shared" si="9"/>
        <v>4844</v>
      </c>
      <c r="E43" s="219">
        <v>0</v>
      </c>
      <c r="F43" s="219">
        <v>0</v>
      </c>
      <c r="G43" s="219">
        <v>0</v>
      </c>
      <c r="H43" s="219">
        <v>0</v>
      </c>
      <c r="I43" s="219">
        <v>0</v>
      </c>
      <c r="J43" s="219">
        <v>0</v>
      </c>
      <c r="K43" s="219">
        <f t="shared" si="6"/>
        <v>3051</v>
      </c>
      <c r="L43" s="219">
        <f t="shared" si="7"/>
        <v>1793</v>
      </c>
      <c r="M43" s="219">
        <f t="shared" si="10"/>
        <v>4844</v>
      </c>
      <c r="N43" s="511" t="s">
        <v>434</v>
      </c>
    </row>
    <row r="44" spans="1:14" ht="39.75" customHeight="1" x14ac:dyDescent="0.25">
      <c r="A44" s="131" t="s">
        <v>257</v>
      </c>
      <c r="B44" s="508">
        <v>5848</v>
      </c>
      <c r="C44" s="508">
        <v>5030</v>
      </c>
      <c r="D44" s="219">
        <f t="shared" si="9"/>
        <v>10878</v>
      </c>
      <c r="E44" s="219">
        <v>1</v>
      </c>
      <c r="F44" s="219">
        <v>3</v>
      </c>
      <c r="G44" s="219">
        <v>4</v>
      </c>
      <c r="H44" s="219">
        <v>0</v>
      </c>
      <c r="I44" s="219">
        <v>0</v>
      </c>
      <c r="J44" s="219">
        <v>0</v>
      </c>
      <c r="K44" s="219">
        <f t="shared" si="6"/>
        <v>5849</v>
      </c>
      <c r="L44" s="219">
        <f t="shared" si="7"/>
        <v>5033</v>
      </c>
      <c r="M44" s="219">
        <f t="shared" si="10"/>
        <v>10882</v>
      </c>
      <c r="N44" s="511" t="s">
        <v>435</v>
      </c>
    </row>
    <row r="45" spans="1:14" ht="39.75" customHeight="1" x14ac:dyDescent="0.25">
      <c r="A45" s="131" t="s">
        <v>256</v>
      </c>
      <c r="B45" s="508">
        <v>3549</v>
      </c>
      <c r="C45" s="508">
        <v>3220</v>
      </c>
      <c r="D45" s="508">
        <v>6769</v>
      </c>
      <c r="E45" s="219">
        <v>0</v>
      </c>
      <c r="F45" s="219">
        <v>0</v>
      </c>
      <c r="G45" s="219">
        <v>0</v>
      </c>
      <c r="H45" s="219">
        <v>0</v>
      </c>
      <c r="I45" s="219">
        <v>0</v>
      </c>
      <c r="J45" s="219">
        <v>0</v>
      </c>
      <c r="K45" s="219">
        <f t="shared" si="6"/>
        <v>3549</v>
      </c>
      <c r="L45" s="219">
        <f t="shared" si="7"/>
        <v>3220</v>
      </c>
      <c r="M45" s="219">
        <f t="shared" si="8"/>
        <v>6769</v>
      </c>
      <c r="N45" s="511" t="s">
        <v>436</v>
      </c>
    </row>
    <row r="46" spans="1:14" ht="30.75" customHeight="1" x14ac:dyDescent="0.25">
      <c r="A46" s="131" t="s">
        <v>523</v>
      </c>
      <c r="B46" s="508">
        <v>2862</v>
      </c>
      <c r="C46" s="508">
        <v>2413</v>
      </c>
      <c r="D46" s="508">
        <v>5275</v>
      </c>
      <c r="E46" s="219">
        <v>0</v>
      </c>
      <c r="F46" s="219">
        <v>0</v>
      </c>
      <c r="G46" s="219">
        <v>0</v>
      </c>
      <c r="H46" s="219">
        <v>0</v>
      </c>
      <c r="I46" s="219">
        <v>0</v>
      </c>
      <c r="J46" s="219">
        <v>0</v>
      </c>
      <c r="K46" s="219">
        <f t="shared" si="6"/>
        <v>2862</v>
      </c>
      <c r="L46" s="219">
        <f t="shared" si="7"/>
        <v>2413</v>
      </c>
      <c r="M46" s="219">
        <f t="shared" si="8"/>
        <v>5275</v>
      </c>
      <c r="N46" s="511" t="s">
        <v>437</v>
      </c>
    </row>
    <row r="47" spans="1:14" ht="30.75" customHeight="1" x14ac:dyDescent="0.25">
      <c r="A47" s="131" t="s">
        <v>52</v>
      </c>
      <c r="B47" s="508">
        <v>12308</v>
      </c>
      <c r="C47" s="508">
        <v>7592</v>
      </c>
      <c r="D47" s="508">
        <f>SUM(B47:C47)</f>
        <v>19900</v>
      </c>
      <c r="E47" s="219">
        <v>3</v>
      </c>
      <c r="F47" s="219">
        <v>2</v>
      </c>
      <c r="G47" s="219">
        <v>5</v>
      </c>
      <c r="H47" s="219">
        <v>0</v>
      </c>
      <c r="I47" s="219">
        <v>0</v>
      </c>
      <c r="J47" s="219">
        <v>0</v>
      </c>
      <c r="K47" s="219">
        <f t="shared" si="6"/>
        <v>12311</v>
      </c>
      <c r="L47" s="219">
        <f t="shared" si="7"/>
        <v>7594</v>
      </c>
      <c r="M47" s="219">
        <f t="shared" si="8"/>
        <v>19905</v>
      </c>
      <c r="N47" s="132" t="s">
        <v>142</v>
      </c>
    </row>
    <row r="48" spans="1:14" ht="27.75" customHeight="1" thickBot="1" x14ac:dyDescent="0.3">
      <c r="A48" s="255" t="s">
        <v>11</v>
      </c>
      <c r="B48" s="255">
        <f t="shared" ref="B48:M48" si="11">SUM(B34:B47,B9:B27)</f>
        <v>57947</v>
      </c>
      <c r="C48" s="255">
        <f t="shared" si="11"/>
        <v>59521</v>
      </c>
      <c r="D48" s="255">
        <f t="shared" si="11"/>
        <v>117468</v>
      </c>
      <c r="E48" s="255">
        <f t="shared" si="11"/>
        <v>7</v>
      </c>
      <c r="F48" s="255">
        <f t="shared" si="11"/>
        <v>13</v>
      </c>
      <c r="G48" s="255">
        <f t="shared" si="11"/>
        <v>20</v>
      </c>
      <c r="H48" s="255">
        <f t="shared" si="11"/>
        <v>0</v>
      </c>
      <c r="I48" s="255">
        <f t="shared" si="11"/>
        <v>0</v>
      </c>
      <c r="J48" s="255">
        <f t="shared" si="11"/>
        <v>0</v>
      </c>
      <c r="K48" s="255">
        <f t="shared" si="11"/>
        <v>57954</v>
      </c>
      <c r="L48" s="255">
        <f t="shared" si="11"/>
        <v>59534</v>
      </c>
      <c r="M48" s="255">
        <f t="shared" si="11"/>
        <v>117488</v>
      </c>
      <c r="N48" s="233" t="s">
        <v>162</v>
      </c>
    </row>
    <row r="49" spans="1:14" ht="20.25" customHeight="1" thickTop="1" x14ac:dyDescent="0.25">
      <c r="A49" s="256"/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309"/>
    </row>
    <row r="50" spans="1:14" ht="20.25" customHeight="1" x14ac:dyDescent="0.25">
      <c r="A50" s="256"/>
      <c r="B50" s="256"/>
      <c r="C50" s="256"/>
      <c r="D50" s="257"/>
      <c r="E50" s="256"/>
      <c r="F50" s="256"/>
      <c r="G50" s="256"/>
      <c r="H50" s="256"/>
      <c r="I50" s="256"/>
      <c r="J50" s="256"/>
      <c r="K50" s="257"/>
      <c r="L50" s="257"/>
      <c r="M50" s="257"/>
      <c r="N50" s="309"/>
    </row>
    <row r="51" spans="1:14" ht="20.25" customHeight="1" x14ac:dyDescent="0.25">
      <c r="A51" s="256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309"/>
    </row>
    <row r="52" spans="1:14" ht="18" customHeight="1" thickBot="1" x14ac:dyDescent="0.3">
      <c r="A52" s="260" t="s">
        <v>123</v>
      </c>
      <c r="B52" s="623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294" t="s">
        <v>429</v>
      </c>
    </row>
    <row r="53" spans="1:14" ht="18.75" customHeight="1" thickTop="1" x14ac:dyDescent="0.25">
      <c r="A53" s="624" t="s">
        <v>46</v>
      </c>
      <c r="B53" s="624" t="s">
        <v>6</v>
      </c>
      <c r="C53" s="624"/>
      <c r="D53" s="624"/>
      <c r="E53" s="624" t="s">
        <v>7</v>
      </c>
      <c r="F53" s="624"/>
      <c r="G53" s="624"/>
      <c r="H53" s="624" t="s">
        <v>247</v>
      </c>
      <c r="I53" s="624"/>
      <c r="J53" s="624"/>
      <c r="K53" s="624" t="s">
        <v>236</v>
      </c>
      <c r="L53" s="624"/>
      <c r="M53" s="624"/>
      <c r="N53" s="619" t="s">
        <v>127</v>
      </c>
    </row>
    <row r="54" spans="1:14" ht="15" customHeight="1" x14ac:dyDescent="0.25">
      <c r="A54" s="622"/>
      <c r="B54" s="622" t="s">
        <v>448</v>
      </c>
      <c r="C54" s="622"/>
      <c r="D54" s="622"/>
      <c r="E54" s="622" t="s">
        <v>128</v>
      </c>
      <c r="F54" s="622"/>
      <c r="G54" s="622"/>
      <c r="H54" s="622" t="s">
        <v>433</v>
      </c>
      <c r="I54" s="622"/>
      <c r="J54" s="622"/>
      <c r="K54" s="622" t="s">
        <v>129</v>
      </c>
      <c r="L54" s="622"/>
      <c r="M54" s="622"/>
      <c r="N54" s="620"/>
    </row>
    <row r="55" spans="1:14" ht="24" customHeight="1" x14ac:dyDescent="0.25">
      <c r="A55" s="622"/>
      <c r="B55" s="317" t="s">
        <v>237</v>
      </c>
      <c r="C55" s="164" t="s">
        <v>270</v>
      </c>
      <c r="D55" s="317" t="s">
        <v>243</v>
      </c>
      <c r="E55" s="317" t="s">
        <v>237</v>
      </c>
      <c r="F55" s="164" t="s">
        <v>270</v>
      </c>
      <c r="G55" s="317" t="s">
        <v>243</v>
      </c>
      <c r="H55" s="317" t="s">
        <v>237</v>
      </c>
      <c r="I55" s="164" t="s">
        <v>270</v>
      </c>
      <c r="J55" s="317" t="s">
        <v>243</v>
      </c>
      <c r="K55" s="317" t="s">
        <v>237</v>
      </c>
      <c r="L55" s="164" t="s">
        <v>270</v>
      </c>
      <c r="M55" s="317" t="s">
        <v>243</v>
      </c>
      <c r="N55" s="620"/>
    </row>
    <row r="56" spans="1:14" ht="24" customHeight="1" thickBot="1" x14ac:dyDescent="0.3">
      <c r="A56" s="625"/>
      <c r="B56" s="143" t="s">
        <v>240</v>
      </c>
      <c r="C56" s="143" t="s">
        <v>241</v>
      </c>
      <c r="D56" s="143" t="s">
        <v>242</v>
      </c>
      <c r="E56" s="143" t="s">
        <v>240</v>
      </c>
      <c r="F56" s="143" t="s">
        <v>241</v>
      </c>
      <c r="G56" s="143" t="s">
        <v>242</v>
      </c>
      <c r="H56" s="143" t="s">
        <v>240</v>
      </c>
      <c r="I56" s="143" t="s">
        <v>241</v>
      </c>
      <c r="J56" s="143" t="s">
        <v>242</v>
      </c>
      <c r="K56" s="143" t="s">
        <v>240</v>
      </c>
      <c r="L56" s="143" t="s">
        <v>241</v>
      </c>
      <c r="M56" s="143" t="s">
        <v>242</v>
      </c>
      <c r="N56" s="621"/>
    </row>
    <row r="57" spans="1:14" ht="25.5" customHeight="1" x14ac:dyDescent="0.25">
      <c r="A57" s="253" t="s">
        <v>12</v>
      </c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61" t="s">
        <v>235</v>
      </c>
    </row>
    <row r="58" spans="1:14" ht="24" customHeight="1" x14ac:dyDescent="0.25">
      <c r="A58" s="131" t="s">
        <v>34</v>
      </c>
      <c r="B58" s="510">
        <v>1198</v>
      </c>
      <c r="C58" s="510">
        <v>1148</v>
      </c>
      <c r="D58" s="219">
        <f>SUM(C58+B58)</f>
        <v>2346</v>
      </c>
      <c r="E58" s="219">
        <v>0</v>
      </c>
      <c r="F58" s="219">
        <v>2</v>
      </c>
      <c r="G58" s="219">
        <f>SUM(E58:F58)</f>
        <v>2</v>
      </c>
      <c r="H58" s="219">
        <v>0</v>
      </c>
      <c r="I58" s="219">
        <v>0</v>
      </c>
      <c r="J58" s="219">
        <v>0</v>
      </c>
      <c r="K58" s="219">
        <f>H58+E58+B58</f>
        <v>1198</v>
      </c>
      <c r="L58" s="219">
        <f t="shared" ref="L58:M58" si="12">I58+F58+C58</f>
        <v>1150</v>
      </c>
      <c r="M58" s="219">
        <f t="shared" si="12"/>
        <v>2348</v>
      </c>
      <c r="N58" s="132" t="s">
        <v>131</v>
      </c>
    </row>
    <row r="59" spans="1:14" ht="24" customHeight="1" x14ac:dyDescent="0.25">
      <c r="A59" s="131" t="s">
        <v>47</v>
      </c>
      <c r="B59" s="219">
        <v>791</v>
      </c>
      <c r="C59" s="219">
        <v>703</v>
      </c>
      <c r="D59" s="219">
        <f t="shared" ref="D59:D73" si="13">SUM(C59+B59)</f>
        <v>1494</v>
      </c>
      <c r="E59" s="219">
        <v>0</v>
      </c>
      <c r="F59" s="219">
        <v>0</v>
      </c>
      <c r="G59" s="219">
        <f>SUM(E59:F59)</f>
        <v>0</v>
      </c>
      <c r="H59" s="219">
        <v>0</v>
      </c>
      <c r="I59" s="219">
        <v>0</v>
      </c>
      <c r="J59" s="219">
        <v>0</v>
      </c>
      <c r="K59" s="219">
        <f t="shared" ref="K59:K73" si="14">H59+E59+B59</f>
        <v>791</v>
      </c>
      <c r="L59" s="219">
        <f t="shared" ref="L59:L73" si="15">I59+F59+C59</f>
        <v>703</v>
      </c>
      <c r="M59" s="219">
        <f t="shared" ref="M59:M73" si="16">J59+G59+D59</f>
        <v>1494</v>
      </c>
      <c r="N59" s="132" t="s">
        <v>441</v>
      </c>
    </row>
    <row r="60" spans="1:14" ht="24" customHeight="1" x14ac:dyDescent="0.25">
      <c r="A60" s="131" t="s">
        <v>48</v>
      </c>
      <c r="B60" s="508">
        <v>0</v>
      </c>
      <c r="C60" s="508">
        <v>1</v>
      </c>
      <c r="D60" s="508">
        <f t="shared" si="13"/>
        <v>1</v>
      </c>
      <c r="E60" s="219">
        <v>0</v>
      </c>
      <c r="F60" s="219">
        <v>0</v>
      </c>
      <c r="G60" s="219">
        <f t="shared" ref="G60:G73" si="17">SUM(E60:F60)</f>
        <v>0</v>
      </c>
      <c r="H60" s="219">
        <v>0</v>
      </c>
      <c r="I60" s="219">
        <v>0</v>
      </c>
      <c r="J60" s="219">
        <v>0</v>
      </c>
      <c r="K60" s="219">
        <f t="shared" si="14"/>
        <v>0</v>
      </c>
      <c r="L60" s="219">
        <f t="shared" si="15"/>
        <v>1</v>
      </c>
      <c r="M60" s="219">
        <f t="shared" si="16"/>
        <v>1</v>
      </c>
      <c r="N60" s="132" t="s">
        <v>442</v>
      </c>
    </row>
    <row r="61" spans="1:14" ht="24" customHeight="1" x14ac:dyDescent="0.25">
      <c r="A61" s="131" t="s">
        <v>73</v>
      </c>
      <c r="B61" s="508">
        <v>571</v>
      </c>
      <c r="C61" s="508">
        <v>534</v>
      </c>
      <c r="D61" s="508">
        <f t="shared" si="13"/>
        <v>1105</v>
      </c>
      <c r="E61" s="219">
        <v>0</v>
      </c>
      <c r="F61" s="219">
        <v>0</v>
      </c>
      <c r="G61" s="219">
        <f t="shared" si="17"/>
        <v>0</v>
      </c>
      <c r="H61" s="219">
        <v>0</v>
      </c>
      <c r="I61" s="219">
        <v>0</v>
      </c>
      <c r="J61" s="219">
        <v>0</v>
      </c>
      <c r="K61" s="219">
        <f t="shared" si="14"/>
        <v>571</v>
      </c>
      <c r="L61" s="219">
        <f t="shared" si="15"/>
        <v>534</v>
      </c>
      <c r="M61" s="219">
        <f t="shared" si="16"/>
        <v>1105</v>
      </c>
      <c r="N61" s="132" t="s">
        <v>444</v>
      </c>
    </row>
    <row r="62" spans="1:14" ht="24" customHeight="1" x14ac:dyDescent="0.25">
      <c r="A62" s="220" t="s">
        <v>35</v>
      </c>
      <c r="B62" s="508">
        <v>579</v>
      </c>
      <c r="C62" s="508">
        <v>218</v>
      </c>
      <c r="D62" s="508">
        <f t="shared" si="13"/>
        <v>797</v>
      </c>
      <c r="E62" s="219">
        <v>0</v>
      </c>
      <c r="F62" s="219">
        <v>0</v>
      </c>
      <c r="G62" s="219">
        <f t="shared" si="17"/>
        <v>0</v>
      </c>
      <c r="H62" s="219">
        <v>0</v>
      </c>
      <c r="I62" s="219">
        <v>0</v>
      </c>
      <c r="J62" s="219">
        <v>0</v>
      </c>
      <c r="K62" s="219">
        <f t="shared" si="14"/>
        <v>579</v>
      </c>
      <c r="L62" s="219">
        <f t="shared" si="15"/>
        <v>218</v>
      </c>
      <c r="M62" s="219">
        <f t="shared" si="16"/>
        <v>797</v>
      </c>
      <c r="N62" s="132" t="s">
        <v>445</v>
      </c>
    </row>
    <row r="63" spans="1:14" ht="24" customHeight="1" x14ac:dyDescent="0.25">
      <c r="A63" s="131" t="s">
        <v>36</v>
      </c>
      <c r="B63" s="508">
        <v>656</v>
      </c>
      <c r="C63" s="508">
        <v>329</v>
      </c>
      <c r="D63" s="508">
        <f t="shared" si="13"/>
        <v>985</v>
      </c>
      <c r="E63" s="219">
        <v>0</v>
      </c>
      <c r="F63" s="219">
        <v>0</v>
      </c>
      <c r="G63" s="219">
        <f t="shared" si="17"/>
        <v>0</v>
      </c>
      <c r="H63" s="219">
        <v>0</v>
      </c>
      <c r="I63" s="219">
        <v>0</v>
      </c>
      <c r="J63" s="219">
        <v>0</v>
      </c>
      <c r="K63" s="219">
        <f t="shared" si="14"/>
        <v>656</v>
      </c>
      <c r="L63" s="219">
        <f t="shared" si="15"/>
        <v>329</v>
      </c>
      <c r="M63" s="219">
        <f t="shared" si="16"/>
        <v>985</v>
      </c>
      <c r="N63" s="132" t="s">
        <v>440</v>
      </c>
    </row>
    <row r="64" spans="1:14" ht="24" customHeight="1" x14ac:dyDescent="0.25">
      <c r="A64" s="131" t="s">
        <v>49</v>
      </c>
      <c r="B64" s="508">
        <v>499</v>
      </c>
      <c r="C64" s="508">
        <v>355</v>
      </c>
      <c r="D64" s="508">
        <f t="shared" si="13"/>
        <v>854</v>
      </c>
      <c r="E64" s="219">
        <v>0</v>
      </c>
      <c r="F64" s="219">
        <v>0</v>
      </c>
      <c r="G64" s="219">
        <f t="shared" si="17"/>
        <v>0</v>
      </c>
      <c r="H64" s="219">
        <v>0</v>
      </c>
      <c r="I64" s="219">
        <v>0</v>
      </c>
      <c r="J64" s="219">
        <v>0</v>
      </c>
      <c r="K64" s="219">
        <f t="shared" si="14"/>
        <v>499</v>
      </c>
      <c r="L64" s="219">
        <f t="shared" si="15"/>
        <v>355</v>
      </c>
      <c r="M64" s="219">
        <f t="shared" si="16"/>
        <v>854</v>
      </c>
      <c r="N64" s="132" t="s">
        <v>447</v>
      </c>
    </row>
    <row r="65" spans="1:14" ht="30" customHeight="1" x14ac:dyDescent="0.25">
      <c r="A65" s="131" t="s">
        <v>37</v>
      </c>
      <c r="B65" s="508">
        <v>776</v>
      </c>
      <c r="C65" s="508">
        <v>277</v>
      </c>
      <c r="D65" s="508">
        <f t="shared" si="13"/>
        <v>1053</v>
      </c>
      <c r="E65" s="219">
        <v>0</v>
      </c>
      <c r="F65" s="219">
        <v>0</v>
      </c>
      <c r="G65" s="219">
        <f t="shared" si="17"/>
        <v>0</v>
      </c>
      <c r="H65" s="219">
        <v>0</v>
      </c>
      <c r="I65" s="219">
        <v>0</v>
      </c>
      <c r="J65" s="219">
        <v>0</v>
      </c>
      <c r="K65" s="219">
        <f t="shared" si="14"/>
        <v>776</v>
      </c>
      <c r="L65" s="219">
        <f t="shared" si="15"/>
        <v>277</v>
      </c>
      <c r="M65" s="219">
        <f t="shared" si="16"/>
        <v>1053</v>
      </c>
      <c r="N65" s="132" t="s">
        <v>132</v>
      </c>
    </row>
    <row r="66" spans="1:14" ht="29.25" customHeight="1" x14ac:dyDescent="0.25">
      <c r="A66" s="131" t="s">
        <v>76</v>
      </c>
      <c r="B66" s="508">
        <v>180</v>
      </c>
      <c r="C66" s="508">
        <v>106</v>
      </c>
      <c r="D66" s="508">
        <f t="shared" si="13"/>
        <v>286</v>
      </c>
      <c r="E66" s="219">
        <v>0</v>
      </c>
      <c r="F66" s="219">
        <v>0</v>
      </c>
      <c r="G66" s="219">
        <f t="shared" si="17"/>
        <v>0</v>
      </c>
      <c r="H66" s="219">
        <v>0</v>
      </c>
      <c r="I66" s="219">
        <v>0</v>
      </c>
      <c r="J66" s="219">
        <v>0</v>
      </c>
      <c r="K66" s="219">
        <f t="shared" si="14"/>
        <v>180</v>
      </c>
      <c r="L66" s="219">
        <f t="shared" si="15"/>
        <v>106</v>
      </c>
      <c r="M66" s="219">
        <f t="shared" si="16"/>
        <v>286</v>
      </c>
      <c r="N66" s="132" t="s">
        <v>141</v>
      </c>
    </row>
    <row r="67" spans="1:14" ht="24" customHeight="1" x14ac:dyDescent="0.25">
      <c r="A67" s="131" t="s">
        <v>50</v>
      </c>
      <c r="B67" s="508">
        <v>477</v>
      </c>
      <c r="C67" s="508">
        <v>352</v>
      </c>
      <c r="D67" s="508">
        <f t="shared" si="13"/>
        <v>829</v>
      </c>
      <c r="E67" s="219">
        <v>0</v>
      </c>
      <c r="F67" s="219">
        <v>0</v>
      </c>
      <c r="G67" s="219">
        <f t="shared" si="17"/>
        <v>0</v>
      </c>
      <c r="H67" s="219">
        <v>0</v>
      </c>
      <c r="I67" s="219">
        <v>0</v>
      </c>
      <c r="J67" s="219">
        <v>0</v>
      </c>
      <c r="K67" s="219">
        <f t="shared" si="14"/>
        <v>477</v>
      </c>
      <c r="L67" s="219">
        <f t="shared" si="15"/>
        <v>352</v>
      </c>
      <c r="M67" s="219">
        <f t="shared" si="16"/>
        <v>829</v>
      </c>
      <c r="N67" s="132" t="s">
        <v>439</v>
      </c>
    </row>
    <row r="68" spans="1:14" ht="24" customHeight="1" x14ac:dyDescent="0.25">
      <c r="A68" s="131" t="s">
        <v>51</v>
      </c>
      <c r="B68" s="508">
        <v>108</v>
      </c>
      <c r="C68" s="508">
        <v>82</v>
      </c>
      <c r="D68" s="508">
        <f t="shared" si="13"/>
        <v>190</v>
      </c>
      <c r="E68" s="219">
        <v>0</v>
      </c>
      <c r="F68" s="219">
        <v>0</v>
      </c>
      <c r="G68" s="219">
        <f t="shared" si="17"/>
        <v>0</v>
      </c>
      <c r="H68" s="219">
        <v>0</v>
      </c>
      <c r="I68" s="219">
        <v>0</v>
      </c>
      <c r="J68" s="219">
        <v>0</v>
      </c>
      <c r="K68" s="219">
        <f t="shared" si="14"/>
        <v>108</v>
      </c>
      <c r="L68" s="219">
        <f t="shared" si="15"/>
        <v>82</v>
      </c>
      <c r="M68" s="219">
        <f t="shared" si="16"/>
        <v>190</v>
      </c>
      <c r="N68" s="132" t="s">
        <v>438</v>
      </c>
    </row>
    <row r="69" spans="1:14" ht="24" customHeight="1" x14ac:dyDescent="0.25">
      <c r="A69" s="131" t="s">
        <v>267</v>
      </c>
      <c r="B69" s="508">
        <v>27</v>
      </c>
      <c r="C69" s="508">
        <v>6</v>
      </c>
      <c r="D69" s="508">
        <f t="shared" si="13"/>
        <v>33</v>
      </c>
      <c r="E69" s="219">
        <v>0</v>
      </c>
      <c r="F69" s="219">
        <v>0</v>
      </c>
      <c r="G69" s="219">
        <f t="shared" si="17"/>
        <v>0</v>
      </c>
      <c r="H69" s="219">
        <v>0</v>
      </c>
      <c r="I69" s="219">
        <v>0</v>
      </c>
      <c r="J69" s="219">
        <v>0</v>
      </c>
      <c r="K69" s="219">
        <f t="shared" si="14"/>
        <v>27</v>
      </c>
      <c r="L69" s="219">
        <f t="shared" si="15"/>
        <v>6</v>
      </c>
      <c r="M69" s="219">
        <f t="shared" si="16"/>
        <v>33</v>
      </c>
      <c r="N69" s="132" t="s">
        <v>264</v>
      </c>
    </row>
    <row r="70" spans="1:14" ht="24" customHeight="1" x14ac:dyDescent="0.25">
      <c r="A70" s="131" t="s">
        <v>38</v>
      </c>
      <c r="B70" s="508">
        <v>698</v>
      </c>
      <c r="C70" s="508">
        <v>431</v>
      </c>
      <c r="D70" s="508">
        <f t="shared" si="13"/>
        <v>1129</v>
      </c>
      <c r="E70" s="219">
        <v>0</v>
      </c>
      <c r="F70" s="219">
        <v>0</v>
      </c>
      <c r="G70" s="219">
        <f t="shared" si="17"/>
        <v>0</v>
      </c>
      <c r="H70" s="219">
        <v>0</v>
      </c>
      <c r="I70" s="219">
        <v>0</v>
      </c>
      <c r="J70" s="219">
        <v>0</v>
      </c>
      <c r="K70" s="219">
        <f t="shared" si="14"/>
        <v>698</v>
      </c>
      <c r="L70" s="219">
        <f t="shared" si="15"/>
        <v>431</v>
      </c>
      <c r="M70" s="219">
        <f t="shared" si="16"/>
        <v>1129</v>
      </c>
      <c r="N70" s="132" t="s">
        <v>133</v>
      </c>
    </row>
    <row r="71" spans="1:14" ht="24" customHeight="1" x14ac:dyDescent="0.25">
      <c r="A71" s="131" t="s">
        <v>39</v>
      </c>
      <c r="B71" s="508">
        <v>629</v>
      </c>
      <c r="C71" s="508">
        <v>442</v>
      </c>
      <c r="D71" s="508">
        <f t="shared" si="13"/>
        <v>1071</v>
      </c>
      <c r="E71" s="219">
        <v>0</v>
      </c>
      <c r="F71" s="219">
        <v>0</v>
      </c>
      <c r="G71" s="219">
        <f t="shared" si="17"/>
        <v>0</v>
      </c>
      <c r="H71" s="219">
        <v>0</v>
      </c>
      <c r="I71" s="219">
        <v>0</v>
      </c>
      <c r="J71" s="219">
        <v>0</v>
      </c>
      <c r="K71" s="219">
        <f t="shared" si="14"/>
        <v>629</v>
      </c>
      <c r="L71" s="219">
        <f t="shared" si="15"/>
        <v>442</v>
      </c>
      <c r="M71" s="219">
        <f t="shared" si="16"/>
        <v>1071</v>
      </c>
      <c r="N71" s="132" t="s">
        <v>134</v>
      </c>
    </row>
    <row r="72" spans="1:14" ht="30" customHeight="1" x14ac:dyDescent="0.25">
      <c r="A72" s="131" t="s">
        <v>40</v>
      </c>
      <c r="B72" s="219">
        <v>547</v>
      </c>
      <c r="C72" s="219">
        <v>410</v>
      </c>
      <c r="D72" s="219">
        <f t="shared" si="13"/>
        <v>957</v>
      </c>
      <c r="E72" s="219">
        <v>0</v>
      </c>
      <c r="F72" s="219">
        <v>0</v>
      </c>
      <c r="G72" s="219">
        <f t="shared" si="17"/>
        <v>0</v>
      </c>
      <c r="H72" s="219">
        <v>0</v>
      </c>
      <c r="I72" s="219">
        <v>0</v>
      </c>
      <c r="J72" s="219">
        <v>0</v>
      </c>
      <c r="K72" s="219">
        <f t="shared" si="14"/>
        <v>547</v>
      </c>
      <c r="L72" s="219">
        <f t="shared" si="15"/>
        <v>410</v>
      </c>
      <c r="M72" s="219">
        <f t="shared" si="16"/>
        <v>957</v>
      </c>
      <c r="N72" s="132" t="s">
        <v>135</v>
      </c>
    </row>
    <row r="73" spans="1:14" ht="30" customHeight="1" thickBot="1" x14ac:dyDescent="0.3">
      <c r="A73" s="255" t="s">
        <v>41</v>
      </c>
      <c r="B73" s="255">
        <v>510</v>
      </c>
      <c r="C73" s="255">
        <v>279</v>
      </c>
      <c r="D73" s="255">
        <f t="shared" si="13"/>
        <v>789</v>
      </c>
      <c r="E73" s="255">
        <v>0</v>
      </c>
      <c r="F73" s="255">
        <v>0</v>
      </c>
      <c r="G73" s="255">
        <f t="shared" si="17"/>
        <v>0</v>
      </c>
      <c r="H73" s="507">
        <v>0</v>
      </c>
      <c r="I73" s="507">
        <v>0</v>
      </c>
      <c r="J73" s="507">
        <v>0</v>
      </c>
      <c r="K73" s="255">
        <f t="shared" si="14"/>
        <v>510</v>
      </c>
      <c r="L73" s="255">
        <f t="shared" si="15"/>
        <v>279</v>
      </c>
      <c r="M73" s="255">
        <f t="shared" si="16"/>
        <v>789</v>
      </c>
      <c r="N73" s="431" t="s">
        <v>136</v>
      </c>
    </row>
    <row r="74" spans="1:14" ht="18" customHeight="1" thickTop="1" x14ac:dyDescent="0.25">
      <c r="A74" s="256"/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63"/>
    </row>
    <row r="75" spans="1:14" ht="18" customHeight="1" x14ac:dyDescent="0.25">
      <c r="A75" s="256"/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63"/>
    </row>
    <row r="76" spans="1:14" ht="18" customHeight="1" x14ac:dyDescent="0.25">
      <c r="A76" s="256"/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63"/>
    </row>
    <row r="77" spans="1:14" ht="18" customHeight="1" x14ac:dyDescent="0.25">
      <c r="A77" s="256"/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63"/>
    </row>
    <row r="78" spans="1:14" ht="18" customHeight="1" thickBot="1" x14ac:dyDescent="0.3">
      <c r="A78" s="260" t="s">
        <v>123</v>
      </c>
      <c r="B78" s="623"/>
      <c r="C78" s="623"/>
      <c r="D78" s="623"/>
      <c r="E78" s="623"/>
      <c r="F78" s="623"/>
      <c r="G78" s="623"/>
      <c r="H78" s="623"/>
      <c r="I78" s="623"/>
      <c r="J78" s="623"/>
      <c r="K78" s="623"/>
      <c r="L78" s="623"/>
      <c r="M78" s="623"/>
      <c r="N78" s="294" t="s">
        <v>429</v>
      </c>
    </row>
    <row r="79" spans="1:14" ht="18.75" customHeight="1" thickTop="1" x14ac:dyDescent="0.25">
      <c r="A79" s="624" t="s">
        <v>46</v>
      </c>
      <c r="B79" s="624" t="s">
        <v>6</v>
      </c>
      <c r="C79" s="624"/>
      <c r="D79" s="624"/>
      <c r="E79" s="624" t="s">
        <v>7</v>
      </c>
      <c r="F79" s="624"/>
      <c r="G79" s="624"/>
      <c r="H79" s="624" t="s">
        <v>247</v>
      </c>
      <c r="I79" s="624"/>
      <c r="J79" s="624"/>
      <c r="K79" s="624" t="s">
        <v>236</v>
      </c>
      <c r="L79" s="624"/>
      <c r="M79" s="624"/>
      <c r="N79" s="619" t="s">
        <v>127</v>
      </c>
    </row>
    <row r="80" spans="1:14" ht="23.25" customHeight="1" x14ac:dyDescent="0.25">
      <c r="A80" s="622"/>
      <c r="B80" s="622" t="s">
        <v>448</v>
      </c>
      <c r="C80" s="622"/>
      <c r="D80" s="622"/>
      <c r="E80" s="622" t="s">
        <v>128</v>
      </c>
      <c r="F80" s="622"/>
      <c r="G80" s="622"/>
      <c r="H80" s="622" t="s">
        <v>433</v>
      </c>
      <c r="I80" s="622"/>
      <c r="J80" s="622"/>
      <c r="K80" s="622" t="s">
        <v>129</v>
      </c>
      <c r="L80" s="622"/>
      <c r="M80" s="622"/>
      <c r="N80" s="620"/>
    </row>
    <row r="81" spans="1:14" ht="21.75" customHeight="1" x14ac:dyDescent="0.25">
      <c r="A81" s="622"/>
      <c r="B81" s="317" t="s">
        <v>237</v>
      </c>
      <c r="C81" s="164" t="s">
        <v>270</v>
      </c>
      <c r="D81" s="317" t="s">
        <v>243</v>
      </c>
      <c r="E81" s="317" t="s">
        <v>237</v>
      </c>
      <c r="F81" s="164" t="s">
        <v>270</v>
      </c>
      <c r="G81" s="317" t="s">
        <v>243</v>
      </c>
      <c r="H81" s="317" t="s">
        <v>237</v>
      </c>
      <c r="I81" s="164" t="s">
        <v>270</v>
      </c>
      <c r="J81" s="317" t="s">
        <v>243</v>
      </c>
      <c r="K81" s="317" t="s">
        <v>237</v>
      </c>
      <c r="L81" s="164" t="s">
        <v>270</v>
      </c>
      <c r="M81" s="317" t="s">
        <v>243</v>
      </c>
      <c r="N81" s="620"/>
    </row>
    <row r="82" spans="1:14" ht="15.75" customHeight="1" thickBot="1" x14ac:dyDescent="0.3">
      <c r="A82" s="625"/>
      <c r="B82" s="320" t="s">
        <v>240</v>
      </c>
      <c r="C82" s="320" t="s">
        <v>241</v>
      </c>
      <c r="D82" s="320" t="s">
        <v>242</v>
      </c>
      <c r="E82" s="320" t="s">
        <v>240</v>
      </c>
      <c r="F82" s="320" t="s">
        <v>241</v>
      </c>
      <c r="G82" s="320" t="s">
        <v>242</v>
      </c>
      <c r="H82" s="320" t="s">
        <v>240</v>
      </c>
      <c r="I82" s="320" t="s">
        <v>241</v>
      </c>
      <c r="J82" s="320" t="s">
        <v>242</v>
      </c>
      <c r="K82" s="320" t="s">
        <v>240</v>
      </c>
      <c r="L82" s="320" t="s">
        <v>241</v>
      </c>
      <c r="M82" s="320" t="s">
        <v>242</v>
      </c>
      <c r="N82" s="621"/>
    </row>
    <row r="83" spans="1:14" ht="27" customHeight="1" x14ac:dyDescent="0.25">
      <c r="A83" s="131" t="s">
        <v>531</v>
      </c>
      <c r="B83" s="510">
        <v>225</v>
      </c>
      <c r="C83" s="510">
        <v>185</v>
      </c>
      <c r="D83" s="510">
        <f>SUM(C83+B83)</f>
        <v>410</v>
      </c>
      <c r="E83" s="220">
        <v>0</v>
      </c>
      <c r="F83" s="220">
        <v>0</v>
      </c>
      <c r="G83" s="220">
        <f>SUM(E83:F83)</f>
        <v>0</v>
      </c>
      <c r="H83" s="220">
        <v>0</v>
      </c>
      <c r="I83" s="220">
        <v>0</v>
      </c>
      <c r="J83" s="220">
        <f>SUM(I83+H83)</f>
        <v>0</v>
      </c>
      <c r="K83" s="220">
        <f>H83+E83+B83</f>
        <v>225</v>
      </c>
      <c r="L83" s="220">
        <f t="shared" ref="L83:M83" si="18">I83+F83+C83</f>
        <v>185</v>
      </c>
      <c r="M83" s="220">
        <f t="shared" si="18"/>
        <v>410</v>
      </c>
      <c r="N83" s="132" t="s">
        <v>758</v>
      </c>
    </row>
    <row r="84" spans="1:14" ht="27" customHeight="1" x14ac:dyDescent="0.25">
      <c r="A84" s="131" t="s">
        <v>10</v>
      </c>
      <c r="B84" s="508">
        <v>1333</v>
      </c>
      <c r="C84" s="508">
        <v>640</v>
      </c>
      <c r="D84" s="508">
        <f t="shared" ref="D84:D92" si="19">SUM(C84+B84)</f>
        <v>1973</v>
      </c>
      <c r="E84" s="219">
        <v>0</v>
      </c>
      <c r="F84" s="219">
        <v>0</v>
      </c>
      <c r="G84" s="219">
        <f t="shared" ref="G84:G93" si="20">SUM(E84:F84)</f>
        <v>0</v>
      </c>
      <c r="H84" s="219">
        <v>0</v>
      </c>
      <c r="I84" s="219">
        <v>0</v>
      </c>
      <c r="J84" s="219">
        <f t="shared" ref="J84:J91" si="21">SUM(I84+H84)</f>
        <v>0</v>
      </c>
      <c r="K84" s="219">
        <f t="shared" ref="K84:K93" si="22">H84+E84+B84</f>
        <v>1333</v>
      </c>
      <c r="L84" s="219">
        <f t="shared" ref="L84:L94" si="23">I84+F84+C84</f>
        <v>640</v>
      </c>
      <c r="M84" s="219">
        <f t="shared" ref="M84:M94" si="24">J84+G84+D84</f>
        <v>1973</v>
      </c>
      <c r="N84" s="132" t="s">
        <v>137</v>
      </c>
    </row>
    <row r="85" spans="1:14" ht="27" customHeight="1" x14ac:dyDescent="0.25">
      <c r="A85" s="131" t="s">
        <v>42</v>
      </c>
      <c r="B85" s="508">
        <v>565</v>
      </c>
      <c r="C85" s="508">
        <v>247</v>
      </c>
      <c r="D85" s="508">
        <f t="shared" si="19"/>
        <v>812</v>
      </c>
      <c r="E85" s="219">
        <v>0</v>
      </c>
      <c r="F85" s="219">
        <v>0</v>
      </c>
      <c r="G85" s="219">
        <f t="shared" si="20"/>
        <v>0</v>
      </c>
      <c r="H85" s="219">
        <v>0</v>
      </c>
      <c r="I85" s="219">
        <v>0</v>
      </c>
      <c r="J85" s="219">
        <f t="shared" si="21"/>
        <v>0</v>
      </c>
      <c r="K85" s="219">
        <f t="shared" si="22"/>
        <v>565</v>
      </c>
      <c r="L85" s="219">
        <f t="shared" si="23"/>
        <v>247</v>
      </c>
      <c r="M85" s="219">
        <f t="shared" si="24"/>
        <v>812</v>
      </c>
      <c r="N85" s="132" t="s">
        <v>138</v>
      </c>
    </row>
    <row r="86" spans="1:14" ht="27" customHeight="1" x14ac:dyDescent="0.25">
      <c r="A86" s="131" t="s">
        <v>0</v>
      </c>
      <c r="B86" s="508">
        <v>274</v>
      </c>
      <c r="C86" s="508">
        <v>346</v>
      </c>
      <c r="D86" s="508">
        <f t="shared" si="19"/>
        <v>620</v>
      </c>
      <c r="E86" s="219">
        <v>0</v>
      </c>
      <c r="F86" s="219">
        <v>0</v>
      </c>
      <c r="G86" s="219">
        <f t="shared" si="20"/>
        <v>0</v>
      </c>
      <c r="H86" s="219">
        <v>0</v>
      </c>
      <c r="I86" s="219">
        <v>0</v>
      </c>
      <c r="J86" s="219">
        <f t="shared" si="21"/>
        <v>0</v>
      </c>
      <c r="K86" s="219">
        <f t="shared" si="22"/>
        <v>274</v>
      </c>
      <c r="L86" s="219">
        <f t="shared" si="23"/>
        <v>346</v>
      </c>
      <c r="M86" s="219">
        <f t="shared" si="24"/>
        <v>620</v>
      </c>
      <c r="N86" s="132" t="s">
        <v>139</v>
      </c>
    </row>
    <row r="87" spans="1:14" ht="27" customHeight="1" x14ac:dyDescent="0.25">
      <c r="A87" s="131" t="s">
        <v>1</v>
      </c>
      <c r="B87" s="508">
        <v>324</v>
      </c>
      <c r="C87" s="508">
        <v>155</v>
      </c>
      <c r="D87" s="508">
        <f t="shared" si="19"/>
        <v>479</v>
      </c>
      <c r="E87" s="219">
        <v>0</v>
      </c>
      <c r="F87" s="219">
        <v>0</v>
      </c>
      <c r="G87" s="219">
        <f t="shared" si="20"/>
        <v>0</v>
      </c>
      <c r="H87" s="219">
        <v>0</v>
      </c>
      <c r="I87" s="219">
        <v>0</v>
      </c>
      <c r="J87" s="219">
        <f t="shared" si="21"/>
        <v>0</v>
      </c>
      <c r="K87" s="219">
        <f t="shared" si="22"/>
        <v>324</v>
      </c>
      <c r="L87" s="219">
        <f t="shared" si="23"/>
        <v>155</v>
      </c>
      <c r="M87" s="219">
        <f t="shared" si="24"/>
        <v>479</v>
      </c>
      <c r="N87" s="132" t="s">
        <v>140</v>
      </c>
    </row>
    <row r="88" spans="1:14" ht="36" customHeight="1" x14ac:dyDescent="0.25">
      <c r="A88" s="131" t="s">
        <v>265</v>
      </c>
      <c r="B88" s="508">
        <v>811</v>
      </c>
      <c r="C88" s="508">
        <v>223</v>
      </c>
      <c r="D88" s="508">
        <f t="shared" si="19"/>
        <v>1034</v>
      </c>
      <c r="E88" s="219">
        <v>0</v>
      </c>
      <c r="F88" s="219">
        <v>0</v>
      </c>
      <c r="G88" s="219">
        <f t="shared" si="20"/>
        <v>0</v>
      </c>
      <c r="H88" s="219">
        <v>0</v>
      </c>
      <c r="I88" s="219">
        <v>0</v>
      </c>
      <c r="J88" s="219">
        <f t="shared" si="21"/>
        <v>0</v>
      </c>
      <c r="K88" s="219">
        <f t="shared" si="22"/>
        <v>811</v>
      </c>
      <c r="L88" s="219">
        <f t="shared" si="23"/>
        <v>223</v>
      </c>
      <c r="M88" s="219">
        <f t="shared" si="24"/>
        <v>1034</v>
      </c>
      <c r="N88" s="511" t="s">
        <v>434</v>
      </c>
    </row>
    <row r="89" spans="1:14" ht="40.5" customHeight="1" x14ac:dyDescent="0.25">
      <c r="A89" s="131" t="s">
        <v>257</v>
      </c>
      <c r="B89" s="508">
        <v>1572</v>
      </c>
      <c r="C89" s="508">
        <v>891</v>
      </c>
      <c r="D89" s="508">
        <f t="shared" si="19"/>
        <v>2463</v>
      </c>
      <c r="E89" s="219">
        <v>0</v>
      </c>
      <c r="F89" s="219">
        <v>0</v>
      </c>
      <c r="G89" s="219">
        <f t="shared" si="20"/>
        <v>0</v>
      </c>
      <c r="H89" s="219">
        <v>0</v>
      </c>
      <c r="I89" s="219">
        <v>0</v>
      </c>
      <c r="J89" s="219">
        <f t="shared" si="21"/>
        <v>0</v>
      </c>
      <c r="K89" s="219">
        <f t="shared" si="22"/>
        <v>1572</v>
      </c>
      <c r="L89" s="219">
        <f t="shared" si="23"/>
        <v>891</v>
      </c>
      <c r="M89" s="219">
        <f t="shared" si="24"/>
        <v>2463</v>
      </c>
      <c r="N89" s="511" t="s">
        <v>435</v>
      </c>
    </row>
    <row r="90" spans="1:14" ht="33" customHeight="1" x14ac:dyDescent="0.25">
      <c r="A90" s="131" t="s">
        <v>255</v>
      </c>
      <c r="B90" s="508">
        <v>471</v>
      </c>
      <c r="C90" s="508">
        <v>235</v>
      </c>
      <c r="D90" s="508">
        <f t="shared" si="19"/>
        <v>706</v>
      </c>
      <c r="E90" s="219">
        <v>0</v>
      </c>
      <c r="F90" s="219">
        <v>0</v>
      </c>
      <c r="G90" s="219">
        <f t="shared" si="20"/>
        <v>0</v>
      </c>
      <c r="H90" s="219">
        <v>0</v>
      </c>
      <c r="I90" s="219">
        <v>0</v>
      </c>
      <c r="J90" s="219">
        <f t="shared" si="21"/>
        <v>0</v>
      </c>
      <c r="K90" s="219">
        <f t="shared" si="22"/>
        <v>471</v>
      </c>
      <c r="L90" s="219">
        <f t="shared" si="23"/>
        <v>235</v>
      </c>
      <c r="M90" s="219">
        <f t="shared" si="24"/>
        <v>706</v>
      </c>
      <c r="N90" s="511" t="s">
        <v>436</v>
      </c>
    </row>
    <row r="91" spans="1:14" ht="36" customHeight="1" x14ac:dyDescent="0.25">
      <c r="A91" s="131" t="s">
        <v>523</v>
      </c>
      <c r="B91" s="508">
        <v>621</v>
      </c>
      <c r="C91" s="508">
        <v>212</v>
      </c>
      <c r="D91" s="508">
        <f t="shared" si="19"/>
        <v>833</v>
      </c>
      <c r="E91" s="219">
        <v>0</v>
      </c>
      <c r="F91" s="219">
        <v>0</v>
      </c>
      <c r="G91" s="219">
        <f t="shared" si="20"/>
        <v>0</v>
      </c>
      <c r="H91" s="219">
        <v>0</v>
      </c>
      <c r="I91" s="219">
        <v>0</v>
      </c>
      <c r="J91" s="219">
        <f t="shared" si="21"/>
        <v>0</v>
      </c>
      <c r="K91" s="219">
        <f t="shared" si="22"/>
        <v>621</v>
      </c>
      <c r="L91" s="219">
        <f t="shared" si="23"/>
        <v>212</v>
      </c>
      <c r="M91" s="219">
        <f t="shared" si="24"/>
        <v>833</v>
      </c>
      <c r="N91" s="511" t="s">
        <v>437</v>
      </c>
    </row>
    <row r="92" spans="1:14" ht="24" customHeight="1" x14ac:dyDescent="0.25">
      <c r="A92" s="131" t="s">
        <v>52</v>
      </c>
      <c r="B92" s="508">
        <v>8943</v>
      </c>
      <c r="C92" s="508">
        <v>2784</v>
      </c>
      <c r="D92" s="508">
        <f t="shared" si="19"/>
        <v>11727</v>
      </c>
      <c r="E92" s="219">
        <v>1</v>
      </c>
      <c r="F92" s="219">
        <v>0</v>
      </c>
      <c r="G92" s="219">
        <f t="shared" si="20"/>
        <v>1</v>
      </c>
      <c r="H92" s="219">
        <v>0</v>
      </c>
      <c r="I92" s="219">
        <v>0</v>
      </c>
      <c r="J92" s="219">
        <f t="shared" ref="J92" si="25">SUM(I92+H92)</f>
        <v>0</v>
      </c>
      <c r="K92" s="219">
        <f t="shared" si="22"/>
        <v>8944</v>
      </c>
      <c r="L92" s="219">
        <f t="shared" si="23"/>
        <v>2784</v>
      </c>
      <c r="M92" s="219">
        <f t="shared" si="24"/>
        <v>11728</v>
      </c>
      <c r="N92" s="132" t="s">
        <v>142</v>
      </c>
    </row>
    <row r="93" spans="1:14" ht="29.25" customHeight="1" thickBot="1" x14ac:dyDescent="0.3">
      <c r="A93" s="259" t="s">
        <v>13</v>
      </c>
      <c r="B93" s="262">
        <f>SUM(B83:B92,B58:B73)</f>
        <v>23385</v>
      </c>
      <c r="C93" s="262">
        <f t="shared" ref="C93:F93" si="26">SUM(C83:C92,C58:C73)</f>
        <v>11591</v>
      </c>
      <c r="D93" s="262">
        <f t="shared" si="26"/>
        <v>34976</v>
      </c>
      <c r="E93" s="262">
        <f t="shared" si="26"/>
        <v>1</v>
      </c>
      <c r="F93" s="262">
        <f t="shared" si="26"/>
        <v>2</v>
      </c>
      <c r="G93" s="220">
        <f t="shared" si="20"/>
        <v>3</v>
      </c>
      <c r="H93" s="262">
        <v>0</v>
      </c>
      <c r="I93" s="262">
        <v>0</v>
      </c>
      <c r="J93" s="220">
        <v>0</v>
      </c>
      <c r="K93" s="220">
        <f t="shared" si="22"/>
        <v>23386</v>
      </c>
      <c r="L93" s="220">
        <f t="shared" si="23"/>
        <v>11593</v>
      </c>
      <c r="M93" s="220">
        <f t="shared" si="24"/>
        <v>34979</v>
      </c>
      <c r="N93" s="292" t="s">
        <v>235</v>
      </c>
    </row>
    <row r="94" spans="1:14" ht="28.5" customHeight="1" thickBot="1" x14ac:dyDescent="0.3">
      <c r="A94" s="396" t="s">
        <v>268</v>
      </c>
      <c r="B94" s="295">
        <f>SUM(B93,B48)</f>
        <v>81332</v>
      </c>
      <c r="C94" s="295">
        <f>SUM(C93,C48)</f>
        <v>71112</v>
      </c>
      <c r="D94" s="295">
        <f>SUM(D93,D48)</f>
        <v>152444</v>
      </c>
      <c r="E94" s="295">
        <f>SUM(E93,E48)</f>
        <v>8</v>
      </c>
      <c r="F94" s="295">
        <f>SUM(F93,F48)</f>
        <v>15</v>
      </c>
      <c r="G94" s="295">
        <f t="shared" ref="G94" si="27">SUM(E94:F94)</f>
        <v>23</v>
      </c>
      <c r="H94" s="295">
        <f>SUM(H93,H48)</f>
        <v>0</v>
      </c>
      <c r="I94" s="295">
        <f>SUM(I93,I48)</f>
        <v>0</v>
      </c>
      <c r="J94" s="295">
        <f t="shared" ref="J94" si="28">SUM(H94:I94)</f>
        <v>0</v>
      </c>
      <c r="K94" s="295">
        <f>H94+E94+B94</f>
        <v>81340</v>
      </c>
      <c r="L94" s="295">
        <f t="shared" si="23"/>
        <v>71127</v>
      </c>
      <c r="M94" s="295">
        <f t="shared" si="24"/>
        <v>152467</v>
      </c>
      <c r="N94" s="295" t="s">
        <v>464</v>
      </c>
    </row>
    <row r="95" spans="1:14" ht="23.25" customHeight="1" thickTop="1" x14ac:dyDescent="0.25"/>
    <row r="96" spans="1:14" ht="23.25" customHeight="1" x14ac:dyDescent="0.25">
      <c r="B96" s="459"/>
      <c r="C96" s="459"/>
      <c r="D96" s="459"/>
      <c r="E96" s="459"/>
      <c r="F96" s="459"/>
      <c r="G96" s="459"/>
      <c r="H96" s="459"/>
      <c r="I96" s="459"/>
      <c r="J96" s="459"/>
      <c r="K96" s="459"/>
      <c r="L96" s="459"/>
      <c r="M96" s="459"/>
    </row>
    <row r="98" spans="13:13" ht="23.25" customHeight="1" x14ac:dyDescent="0.25">
      <c r="M98" s="459"/>
    </row>
  </sheetData>
  <dataConsolidate/>
  <mergeCells count="46">
    <mergeCell ref="N79:N82"/>
    <mergeCell ref="B80:D80"/>
    <mergeCell ref="E80:G80"/>
    <mergeCell ref="H80:J80"/>
    <mergeCell ref="K80:M80"/>
    <mergeCell ref="A79:A82"/>
    <mergeCell ref="B79:D79"/>
    <mergeCell ref="E79:G79"/>
    <mergeCell ref="H79:J79"/>
    <mergeCell ref="K79:M79"/>
    <mergeCell ref="A30:A33"/>
    <mergeCell ref="B30:D30"/>
    <mergeCell ref="E30:G30"/>
    <mergeCell ref="H30:J30"/>
    <mergeCell ref="B78:M78"/>
    <mergeCell ref="B31:D31"/>
    <mergeCell ref="E31:G31"/>
    <mergeCell ref="H31:J31"/>
    <mergeCell ref="K31:M31"/>
    <mergeCell ref="B52:M52"/>
    <mergeCell ref="K30:M30"/>
    <mergeCell ref="A53:A56"/>
    <mergeCell ref="A1:N1"/>
    <mergeCell ref="A2:N2"/>
    <mergeCell ref="B3:M3"/>
    <mergeCell ref="A4:A7"/>
    <mergeCell ref="B4:D4"/>
    <mergeCell ref="E4:G4"/>
    <mergeCell ref="H4:J4"/>
    <mergeCell ref="K4:M4"/>
    <mergeCell ref="N4:N7"/>
    <mergeCell ref="B5:D5"/>
    <mergeCell ref="E5:G5"/>
    <mergeCell ref="H5:J5"/>
    <mergeCell ref="K5:M5"/>
    <mergeCell ref="N30:N33"/>
    <mergeCell ref="B29:M29"/>
    <mergeCell ref="N53:N56"/>
    <mergeCell ref="B54:D54"/>
    <mergeCell ref="E54:G54"/>
    <mergeCell ref="H54:J54"/>
    <mergeCell ref="K54:M54"/>
    <mergeCell ref="B53:D53"/>
    <mergeCell ref="E53:G53"/>
    <mergeCell ref="H53:J53"/>
    <mergeCell ref="K53:M53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fitToWidth="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-0.249977111117893"/>
  </sheetPr>
  <dimension ref="A1:K59"/>
  <sheetViews>
    <sheetView rightToLeft="1" view="pageBreakPreview" topLeftCell="A28" zoomScale="90" zoomScaleNormal="62" zoomScaleSheetLayoutView="90" workbookViewId="0">
      <selection activeCell="K4" sqref="K4:K7"/>
    </sheetView>
  </sheetViews>
  <sheetFormatPr defaultColWidth="9.109375" defaultRowHeight="23.25" customHeight="1" x14ac:dyDescent="0.25"/>
  <cols>
    <col min="1" max="1" width="29.109375" style="55" customWidth="1"/>
    <col min="2" max="10" width="9.5546875" style="55" customWidth="1"/>
    <col min="11" max="11" width="34.88671875" style="55" customWidth="1"/>
    <col min="12" max="16384" width="9.109375" style="55"/>
  </cols>
  <sheetData>
    <row r="1" spans="1:11" ht="27.75" customHeight="1" x14ac:dyDescent="0.25">
      <c r="A1" s="699" t="s">
        <v>771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</row>
    <row r="2" spans="1:11" ht="43.5" customHeight="1" x14ac:dyDescent="0.25">
      <c r="A2" s="700" t="s">
        <v>772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ht="18" customHeight="1" thickBot="1" x14ac:dyDescent="0.3">
      <c r="A3" s="50" t="s">
        <v>615</v>
      </c>
      <c r="B3" s="699"/>
      <c r="C3" s="699"/>
      <c r="D3" s="699"/>
      <c r="E3" s="699"/>
      <c r="F3" s="699"/>
      <c r="G3" s="699"/>
      <c r="H3" s="699"/>
      <c r="I3" s="699"/>
      <c r="J3" s="699"/>
      <c r="K3" s="130" t="s">
        <v>616</v>
      </c>
    </row>
    <row r="4" spans="1:11" ht="20.25" customHeight="1" thickTop="1" x14ac:dyDescent="0.25">
      <c r="A4" s="701" t="s">
        <v>46</v>
      </c>
      <c r="B4" s="704" t="s">
        <v>6</v>
      </c>
      <c r="C4" s="704"/>
      <c r="D4" s="704"/>
      <c r="E4" s="704" t="s">
        <v>7</v>
      </c>
      <c r="F4" s="704"/>
      <c r="G4" s="704"/>
      <c r="H4" s="704" t="s">
        <v>236</v>
      </c>
      <c r="I4" s="704"/>
      <c r="J4" s="704"/>
      <c r="K4" s="705" t="s">
        <v>308</v>
      </c>
    </row>
    <row r="5" spans="1:11" ht="18" customHeight="1" x14ac:dyDescent="0.25">
      <c r="A5" s="702"/>
      <c r="B5" s="699" t="s">
        <v>448</v>
      </c>
      <c r="C5" s="699"/>
      <c r="D5" s="699"/>
      <c r="E5" s="699" t="s">
        <v>128</v>
      </c>
      <c r="F5" s="699"/>
      <c r="G5" s="699"/>
      <c r="H5" s="699" t="s">
        <v>129</v>
      </c>
      <c r="I5" s="699"/>
      <c r="J5" s="699"/>
      <c r="K5" s="706"/>
    </row>
    <row r="6" spans="1:11" ht="18" customHeight="1" x14ac:dyDescent="0.25">
      <c r="A6" s="702"/>
      <c r="B6" s="317" t="s">
        <v>237</v>
      </c>
      <c r="C6" s="164" t="s">
        <v>270</v>
      </c>
      <c r="D6" s="317" t="s">
        <v>243</v>
      </c>
      <c r="E6" s="317" t="s">
        <v>237</v>
      </c>
      <c r="F6" s="164" t="s">
        <v>270</v>
      </c>
      <c r="G6" s="317" t="s">
        <v>243</v>
      </c>
      <c r="H6" s="317" t="s">
        <v>237</v>
      </c>
      <c r="I6" s="164" t="s">
        <v>270</v>
      </c>
      <c r="J6" s="317" t="s">
        <v>243</v>
      </c>
      <c r="K6" s="706"/>
    </row>
    <row r="7" spans="1:11" ht="18" customHeight="1" thickBot="1" x14ac:dyDescent="0.3">
      <c r="A7" s="70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07"/>
    </row>
    <row r="8" spans="1:11" ht="20.25" customHeight="1" x14ac:dyDescent="0.25">
      <c r="A8" s="171" t="s">
        <v>234</v>
      </c>
      <c r="B8" s="171"/>
      <c r="C8" s="171"/>
      <c r="D8" s="171"/>
      <c r="E8" s="171"/>
      <c r="F8" s="171"/>
      <c r="G8" s="171"/>
      <c r="H8" s="171"/>
      <c r="I8" s="171"/>
      <c r="J8" s="171"/>
      <c r="K8" s="223" t="s">
        <v>465</v>
      </c>
    </row>
    <row r="9" spans="1:11" ht="18.75" customHeight="1" x14ac:dyDescent="0.25">
      <c r="A9" s="205" t="s">
        <v>16</v>
      </c>
      <c r="B9" s="205">
        <v>80</v>
      </c>
      <c r="C9" s="205">
        <v>179</v>
      </c>
      <c r="D9" s="205">
        <f>SUM(B9:C9)</f>
        <v>259</v>
      </c>
      <c r="E9" s="205">
        <v>0</v>
      </c>
      <c r="F9" s="205">
        <v>0</v>
      </c>
      <c r="G9" s="205">
        <v>0</v>
      </c>
      <c r="H9" s="205">
        <f>SUM(E9,B9)</f>
        <v>80</v>
      </c>
      <c r="I9" s="465">
        <f>SUM(F9,C9)</f>
        <v>179</v>
      </c>
      <c r="J9" s="205">
        <f>SUM(H9:I9)</f>
        <v>259</v>
      </c>
      <c r="K9" s="210" t="s">
        <v>143</v>
      </c>
    </row>
    <row r="10" spans="1:11" ht="18.75" customHeight="1" x14ac:dyDescent="0.25">
      <c r="A10" s="205" t="s">
        <v>57</v>
      </c>
      <c r="B10" s="205">
        <v>66</v>
      </c>
      <c r="C10" s="205">
        <v>61</v>
      </c>
      <c r="D10" s="465">
        <f t="shared" ref="D10:D28" si="0">SUM(B10:C10)</f>
        <v>127</v>
      </c>
      <c r="E10" s="205">
        <v>0</v>
      </c>
      <c r="F10" s="205">
        <v>0</v>
      </c>
      <c r="G10" s="427">
        <v>0</v>
      </c>
      <c r="H10" s="465">
        <f t="shared" ref="H10:H28" si="1">SUM(E10,B10)</f>
        <v>66</v>
      </c>
      <c r="I10" s="465">
        <f t="shared" ref="I10:I28" si="2">SUM(F10,C10)</f>
        <v>61</v>
      </c>
      <c r="J10" s="465">
        <f t="shared" ref="J10:J28" si="3">SUM(H10:I10)</f>
        <v>127</v>
      </c>
      <c r="K10" s="210" t="s">
        <v>144</v>
      </c>
    </row>
    <row r="11" spans="1:11" ht="18.75" customHeight="1" x14ac:dyDescent="0.25">
      <c r="A11" s="205" t="s">
        <v>17</v>
      </c>
      <c r="B11" s="205">
        <v>46</v>
      </c>
      <c r="C11" s="205">
        <v>138</v>
      </c>
      <c r="D11" s="465">
        <f t="shared" si="0"/>
        <v>184</v>
      </c>
      <c r="E11" s="205">
        <v>0</v>
      </c>
      <c r="F11" s="205">
        <v>0</v>
      </c>
      <c r="G11" s="427">
        <v>0</v>
      </c>
      <c r="H11" s="465">
        <f t="shared" si="1"/>
        <v>46</v>
      </c>
      <c r="I11" s="465">
        <f t="shared" si="2"/>
        <v>138</v>
      </c>
      <c r="J11" s="465">
        <f t="shared" si="3"/>
        <v>184</v>
      </c>
      <c r="K11" s="210" t="s">
        <v>145</v>
      </c>
    </row>
    <row r="12" spans="1:11" ht="18.75" customHeight="1" x14ac:dyDescent="0.25">
      <c r="A12" s="205" t="s">
        <v>18</v>
      </c>
      <c r="B12" s="205">
        <v>53</v>
      </c>
      <c r="C12" s="205">
        <v>153</v>
      </c>
      <c r="D12" s="465">
        <f t="shared" si="0"/>
        <v>206</v>
      </c>
      <c r="E12" s="205">
        <v>2</v>
      </c>
      <c r="F12" s="205">
        <v>0</v>
      </c>
      <c r="G12" s="427">
        <v>2</v>
      </c>
      <c r="H12" s="465">
        <f t="shared" si="1"/>
        <v>55</v>
      </c>
      <c r="I12" s="465">
        <f t="shared" si="2"/>
        <v>153</v>
      </c>
      <c r="J12" s="465">
        <f t="shared" si="3"/>
        <v>208</v>
      </c>
      <c r="K12" s="210" t="s">
        <v>146</v>
      </c>
    </row>
    <row r="13" spans="1:11" ht="18.75" customHeight="1" x14ac:dyDescent="0.25">
      <c r="A13" s="205" t="s">
        <v>19</v>
      </c>
      <c r="B13" s="205">
        <v>18</v>
      </c>
      <c r="C13" s="205">
        <v>82</v>
      </c>
      <c r="D13" s="465">
        <f t="shared" si="0"/>
        <v>100</v>
      </c>
      <c r="E13" s="205">
        <v>0</v>
      </c>
      <c r="F13" s="205">
        <v>0</v>
      </c>
      <c r="G13" s="427">
        <v>0</v>
      </c>
      <c r="H13" s="465">
        <f t="shared" si="1"/>
        <v>18</v>
      </c>
      <c r="I13" s="465">
        <f t="shared" si="2"/>
        <v>82</v>
      </c>
      <c r="J13" s="465">
        <f t="shared" si="3"/>
        <v>100</v>
      </c>
      <c r="K13" s="210" t="s">
        <v>147</v>
      </c>
    </row>
    <row r="14" spans="1:11" ht="18.75" customHeight="1" x14ac:dyDescent="0.25">
      <c r="A14" s="205" t="s">
        <v>20</v>
      </c>
      <c r="B14" s="205">
        <v>216</v>
      </c>
      <c r="C14" s="205">
        <v>301</v>
      </c>
      <c r="D14" s="465">
        <f t="shared" si="0"/>
        <v>517</v>
      </c>
      <c r="E14" s="205">
        <v>0</v>
      </c>
      <c r="F14" s="205">
        <v>0</v>
      </c>
      <c r="G14" s="427">
        <v>0</v>
      </c>
      <c r="H14" s="465">
        <f t="shared" si="1"/>
        <v>216</v>
      </c>
      <c r="I14" s="465">
        <f t="shared" si="2"/>
        <v>301</v>
      </c>
      <c r="J14" s="465">
        <f t="shared" si="3"/>
        <v>517</v>
      </c>
      <c r="K14" s="210" t="s">
        <v>148</v>
      </c>
    </row>
    <row r="15" spans="1:11" ht="18.75" customHeight="1" x14ac:dyDescent="0.25">
      <c r="A15" s="205" t="s">
        <v>33</v>
      </c>
      <c r="B15" s="205">
        <v>17</v>
      </c>
      <c r="C15" s="205">
        <v>105</v>
      </c>
      <c r="D15" s="465">
        <f t="shared" si="0"/>
        <v>122</v>
      </c>
      <c r="E15" s="205">
        <v>1</v>
      </c>
      <c r="F15" s="205">
        <v>1</v>
      </c>
      <c r="G15" s="427">
        <v>2</v>
      </c>
      <c r="H15" s="465">
        <f t="shared" si="1"/>
        <v>18</v>
      </c>
      <c r="I15" s="465">
        <f t="shared" si="2"/>
        <v>106</v>
      </c>
      <c r="J15" s="465">
        <f t="shared" si="3"/>
        <v>124</v>
      </c>
      <c r="K15" s="210" t="s">
        <v>149</v>
      </c>
    </row>
    <row r="16" spans="1:11" ht="18.75" customHeight="1" x14ac:dyDescent="0.25">
      <c r="A16" s="205" t="s">
        <v>21</v>
      </c>
      <c r="B16" s="205">
        <v>286</v>
      </c>
      <c r="C16" s="205">
        <v>360</v>
      </c>
      <c r="D16" s="465">
        <f t="shared" si="0"/>
        <v>646</v>
      </c>
      <c r="E16" s="205">
        <v>0</v>
      </c>
      <c r="F16" s="205">
        <v>0</v>
      </c>
      <c r="G16" s="427">
        <v>0</v>
      </c>
      <c r="H16" s="465">
        <f t="shared" si="1"/>
        <v>286</v>
      </c>
      <c r="I16" s="465">
        <f t="shared" si="2"/>
        <v>360</v>
      </c>
      <c r="J16" s="465">
        <f t="shared" si="3"/>
        <v>646</v>
      </c>
      <c r="K16" s="210" t="s">
        <v>150</v>
      </c>
    </row>
    <row r="17" spans="1:11" ht="18.75" customHeight="1" x14ac:dyDescent="0.25">
      <c r="A17" s="205" t="s">
        <v>22</v>
      </c>
      <c r="B17" s="205">
        <v>45</v>
      </c>
      <c r="C17" s="205">
        <v>45</v>
      </c>
      <c r="D17" s="465">
        <f t="shared" si="0"/>
        <v>90</v>
      </c>
      <c r="E17" s="205">
        <v>0</v>
      </c>
      <c r="F17" s="205">
        <v>0</v>
      </c>
      <c r="G17" s="427">
        <v>0</v>
      </c>
      <c r="H17" s="465">
        <f t="shared" si="1"/>
        <v>45</v>
      </c>
      <c r="I17" s="465">
        <f t="shared" si="2"/>
        <v>45</v>
      </c>
      <c r="J17" s="465">
        <f t="shared" si="3"/>
        <v>90</v>
      </c>
      <c r="K17" s="210" t="s">
        <v>151</v>
      </c>
    </row>
    <row r="18" spans="1:11" ht="18.75" customHeight="1" x14ac:dyDescent="0.25">
      <c r="A18" s="205" t="s">
        <v>23</v>
      </c>
      <c r="B18" s="205">
        <v>144</v>
      </c>
      <c r="C18" s="205">
        <v>443</v>
      </c>
      <c r="D18" s="465">
        <f t="shared" si="0"/>
        <v>587</v>
      </c>
      <c r="E18" s="205">
        <v>0</v>
      </c>
      <c r="F18" s="205">
        <v>0</v>
      </c>
      <c r="G18" s="427">
        <v>0</v>
      </c>
      <c r="H18" s="465">
        <f t="shared" si="1"/>
        <v>144</v>
      </c>
      <c r="I18" s="465">
        <f t="shared" si="2"/>
        <v>443</v>
      </c>
      <c r="J18" s="465">
        <f t="shared" si="3"/>
        <v>587</v>
      </c>
      <c r="K18" s="210" t="s">
        <v>152</v>
      </c>
    </row>
    <row r="19" spans="1:11" ht="18.75" customHeight="1" x14ac:dyDescent="0.25">
      <c r="A19" s="205" t="s">
        <v>62</v>
      </c>
      <c r="B19" s="205">
        <v>0</v>
      </c>
      <c r="C19" s="205">
        <v>238</v>
      </c>
      <c r="D19" s="465">
        <f t="shared" si="0"/>
        <v>238</v>
      </c>
      <c r="E19" s="205">
        <v>0</v>
      </c>
      <c r="F19" s="205">
        <v>3</v>
      </c>
      <c r="G19" s="427">
        <v>3</v>
      </c>
      <c r="H19" s="465">
        <f t="shared" si="1"/>
        <v>0</v>
      </c>
      <c r="I19" s="465">
        <f t="shared" si="2"/>
        <v>241</v>
      </c>
      <c r="J19" s="465">
        <f t="shared" si="3"/>
        <v>241</v>
      </c>
      <c r="K19" s="210" t="s">
        <v>153</v>
      </c>
    </row>
    <row r="20" spans="1:11" ht="18.75" customHeight="1" x14ac:dyDescent="0.25">
      <c r="A20" s="205" t="s">
        <v>24</v>
      </c>
      <c r="B20" s="205">
        <v>399</v>
      </c>
      <c r="C20" s="205">
        <v>490</v>
      </c>
      <c r="D20" s="465">
        <f t="shared" si="0"/>
        <v>889</v>
      </c>
      <c r="E20" s="205">
        <v>0</v>
      </c>
      <c r="F20" s="205">
        <v>0</v>
      </c>
      <c r="G20" s="427">
        <v>0</v>
      </c>
      <c r="H20" s="465">
        <f t="shared" si="1"/>
        <v>399</v>
      </c>
      <c r="I20" s="465">
        <f t="shared" si="2"/>
        <v>490</v>
      </c>
      <c r="J20" s="465">
        <f t="shared" si="3"/>
        <v>889</v>
      </c>
      <c r="K20" s="210" t="s">
        <v>154</v>
      </c>
    </row>
    <row r="21" spans="1:11" ht="31.5" customHeight="1" x14ac:dyDescent="0.25">
      <c r="A21" s="205" t="s">
        <v>59</v>
      </c>
      <c r="B21" s="205">
        <v>204</v>
      </c>
      <c r="C21" s="205">
        <v>484</v>
      </c>
      <c r="D21" s="465">
        <f t="shared" si="0"/>
        <v>688</v>
      </c>
      <c r="E21" s="205">
        <v>0</v>
      </c>
      <c r="F21" s="205">
        <v>0</v>
      </c>
      <c r="G21" s="427">
        <v>0</v>
      </c>
      <c r="H21" s="465">
        <f t="shared" si="1"/>
        <v>204</v>
      </c>
      <c r="I21" s="465">
        <f t="shared" si="2"/>
        <v>484</v>
      </c>
      <c r="J21" s="465">
        <f t="shared" si="3"/>
        <v>688</v>
      </c>
      <c r="K21" s="602" t="s">
        <v>731</v>
      </c>
    </row>
    <row r="22" spans="1:11" ht="18.75" customHeight="1" x14ac:dyDescent="0.25">
      <c r="A22" s="205" t="s">
        <v>60</v>
      </c>
      <c r="B22" s="205">
        <v>231</v>
      </c>
      <c r="C22" s="205">
        <v>348</v>
      </c>
      <c r="D22" s="465">
        <f t="shared" si="0"/>
        <v>579</v>
      </c>
      <c r="E22" s="205">
        <v>0</v>
      </c>
      <c r="F22" s="205">
        <v>2</v>
      </c>
      <c r="G22" s="427">
        <v>2</v>
      </c>
      <c r="H22" s="465">
        <f t="shared" si="1"/>
        <v>231</v>
      </c>
      <c r="I22" s="465">
        <f t="shared" si="2"/>
        <v>350</v>
      </c>
      <c r="J22" s="465">
        <f t="shared" si="3"/>
        <v>581</v>
      </c>
      <c r="K22" s="210" t="s">
        <v>732</v>
      </c>
    </row>
    <row r="23" spans="1:11" ht="18.75" customHeight="1" x14ac:dyDescent="0.25">
      <c r="A23" s="205" t="s">
        <v>58</v>
      </c>
      <c r="B23" s="205">
        <v>0</v>
      </c>
      <c r="C23" s="205">
        <v>784</v>
      </c>
      <c r="D23" s="465">
        <f t="shared" si="0"/>
        <v>784</v>
      </c>
      <c r="E23" s="205">
        <v>0</v>
      </c>
      <c r="F23" s="205">
        <v>0</v>
      </c>
      <c r="G23" s="427">
        <v>0</v>
      </c>
      <c r="H23" s="465">
        <f t="shared" si="1"/>
        <v>0</v>
      </c>
      <c r="I23" s="465">
        <f t="shared" si="2"/>
        <v>784</v>
      </c>
      <c r="J23" s="465">
        <f t="shared" si="3"/>
        <v>784</v>
      </c>
      <c r="K23" s="221" t="s">
        <v>155</v>
      </c>
    </row>
    <row r="24" spans="1:11" ht="18.75" customHeight="1" x14ac:dyDescent="0.25">
      <c r="A24" s="205" t="s">
        <v>280</v>
      </c>
      <c r="B24" s="205">
        <v>192</v>
      </c>
      <c r="C24" s="205">
        <v>70</v>
      </c>
      <c r="D24" s="465">
        <f t="shared" si="0"/>
        <v>262</v>
      </c>
      <c r="E24" s="205">
        <v>0</v>
      </c>
      <c r="F24" s="205">
        <v>0</v>
      </c>
      <c r="G24" s="427">
        <v>0</v>
      </c>
      <c r="H24" s="465">
        <f t="shared" si="1"/>
        <v>192</v>
      </c>
      <c r="I24" s="465">
        <f t="shared" si="2"/>
        <v>70</v>
      </c>
      <c r="J24" s="465">
        <f t="shared" si="3"/>
        <v>262</v>
      </c>
      <c r="K24" s="169" t="s">
        <v>281</v>
      </c>
    </row>
    <row r="25" spans="1:11" ht="18.75" customHeight="1" x14ac:dyDescent="0.25">
      <c r="A25" s="474" t="s">
        <v>571</v>
      </c>
      <c r="B25" s="205">
        <v>0</v>
      </c>
      <c r="C25" s="205">
        <v>37</v>
      </c>
      <c r="D25" s="465">
        <f t="shared" si="0"/>
        <v>37</v>
      </c>
      <c r="E25" s="205">
        <v>0</v>
      </c>
      <c r="F25" s="205">
        <v>0</v>
      </c>
      <c r="G25" s="427">
        <v>0</v>
      </c>
      <c r="H25" s="465">
        <f t="shared" si="1"/>
        <v>0</v>
      </c>
      <c r="I25" s="465">
        <f t="shared" si="2"/>
        <v>37</v>
      </c>
      <c r="J25" s="465">
        <f t="shared" si="3"/>
        <v>37</v>
      </c>
      <c r="K25" s="221" t="s">
        <v>432</v>
      </c>
    </row>
    <row r="26" spans="1:11" ht="18.75" customHeight="1" x14ac:dyDescent="0.25">
      <c r="A26" s="205" t="s">
        <v>25</v>
      </c>
      <c r="B26" s="205">
        <v>328</v>
      </c>
      <c r="C26" s="205">
        <v>438</v>
      </c>
      <c r="D26" s="465">
        <f t="shared" si="0"/>
        <v>766</v>
      </c>
      <c r="E26" s="205">
        <v>0</v>
      </c>
      <c r="F26" s="205">
        <v>0</v>
      </c>
      <c r="G26" s="427">
        <v>0</v>
      </c>
      <c r="H26" s="465">
        <f t="shared" si="1"/>
        <v>328</v>
      </c>
      <c r="I26" s="465">
        <f t="shared" si="2"/>
        <v>438</v>
      </c>
      <c r="J26" s="465">
        <f t="shared" si="3"/>
        <v>766</v>
      </c>
      <c r="K26" s="32" t="s">
        <v>277</v>
      </c>
    </row>
    <row r="27" spans="1:11" ht="18.75" customHeight="1" x14ac:dyDescent="0.25">
      <c r="A27" s="211" t="s">
        <v>27</v>
      </c>
      <c r="B27" s="211">
        <v>106</v>
      </c>
      <c r="C27" s="211">
        <v>46</v>
      </c>
      <c r="D27" s="465">
        <f t="shared" si="0"/>
        <v>152</v>
      </c>
      <c r="E27" s="465">
        <v>0</v>
      </c>
      <c r="F27" s="465">
        <v>0</v>
      </c>
      <c r="G27" s="465">
        <v>0</v>
      </c>
      <c r="H27" s="465">
        <f t="shared" si="1"/>
        <v>106</v>
      </c>
      <c r="I27" s="465">
        <f t="shared" si="2"/>
        <v>46</v>
      </c>
      <c r="J27" s="465">
        <f t="shared" si="3"/>
        <v>152</v>
      </c>
      <c r="K27" s="207" t="s">
        <v>156</v>
      </c>
    </row>
    <row r="28" spans="1:11" ht="18.75" customHeight="1" thickBot="1" x14ac:dyDescent="0.3">
      <c r="A28" s="443" t="s">
        <v>26</v>
      </c>
      <c r="B28" s="443">
        <v>107</v>
      </c>
      <c r="C28" s="443">
        <v>229</v>
      </c>
      <c r="D28" s="443">
        <f t="shared" si="0"/>
        <v>336</v>
      </c>
      <c r="E28" s="443">
        <v>0</v>
      </c>
      <c r="F28" s="443">
        <v>0</v>
      </c>
      <c r="G28" s="443">
        <v>0</v>
      </c>
      <c r="H28" s="443">
        <f t="shared" si="1"/>
        <v>107</v>
      </c>
      <c r="I28" s="443">
        <f t="shared" si="2"/>
        <v>229</v>
      </c>
      <c r="J28" s="443">
        <f t="shared" si="3"/>
        <v>336</v>
      </c>
      <c r="K28" s="233" t="s">
        <v>157</v>
      </c>
    </row>
    <row r="29" spans="1:11" ht="18" customHeight="1" thickTop="1" x14ac:dyDescent="0.25">
      <c r="A29" s="204"/>
      <c r="B29" s="215"/>
      <c r="C29" s="215"/>
      <c r="D29" s="215"/>
      <c r="E29" s="215"/>
      <c r="F29" s="215"/>
      <c r="G29" s="215"/>
      <c r="H29" s="215"/>
      <c r="I29" s="215"/>
      <c r="J29" s="215"/>
      <c r="K29" s="115"/>
    </row>
    <row r="30" spans="1:11" ht="18" customHeight="1" x14ac:dyDescent="0.25">
      <c r="A30" s="204"/>
      <c r="B30" s="215"/>
      <c r="C30" s="215"/>
      <c r="D30" s="215"/>
      <c r="E30" s="215"/>
      <c r="F30" s="215"/>
      <c r="G30" s="215"/>
      <c r="H30" s="215"/>
      <c r="I30" s="215"/>
      <c r="J30" s="215"/>
      <c r="K30" s="115"/>
    </row>
    <row r="31" spans="1:11" ht="18" customHeight="1" x14ac:dyDescent="0.25">
      <c r="A31" s="204"/>
      <c r="B31" s="215"/>
      <c r="C31" s="215"/>
      <c r="D31" s="215"/>
      <c r="E31" s="215"/>
      <c r="F31" s="215"/>
      <c r="G31" s="215"/>
      <c r="H31" s="215"/>
      <c r="I31" s="215"/>
      <c r="J31" s="215"/>
      <c r="K31" s="115"/>
    </row>
    <row r="32" spans="1:11" ht="18" customHeight="1" x14ac:dyDescent="0.25">
      <c r="A32" s="204"/>
      <c r="B32" s="215"/>
      <c r="C32" s="215"/>
      <c r="D32" s="215"/>
      <c r="E32" s="215"/>
      <c r="F32" s="215"/>
      <c r="G32" s="215"/>
      <c r="H32" s="215"/>
      <c r="I32" s="215"/>
      <c r="J32" s="215"/>
      <c r="K32" s="115"/>
    </row>
    <row r="33" spans="1:11" ht="18" customHeight="1" thickBot="1" x14ac:dyDescent="0.3">
      <c r="A33" s="23" t="s">
        <v>617</v>
      </c>
      <c r="B33" s="708"/>
      <c r="C33" s="708"/>
      <c r="D33" s="708"/>
      <c r="E33" s="708"/>
      <c r="F33" s="708"/>
      <c r="G33" s="708"/>
      <c r="H33" s="708"/>
      <c r="I33" s="708"/>
      <c r="J33" s="708"/>
      <c r="K33" s="46" t="s">
        <v>618</v>
      </c>
    </row>
    <row r="34" spans="1:11" ht="20.25" customHeight="1" thickTop="1" x14ac:dyDescent="0.25">
      <c r="A34" s="701" t="s">
        <v>46</v>
      </c>
      <c r="B34" s="704" t="s">
        <v>6</v>
      </c>
      <c r="C34" s="704"/>
      <c r="D34" s="704"/>
      <c r="E34" s="704" t="s">
        <v>7</v>
      </c>
      <c r="F34" s="704"/>
      <c r="G34" s="704"/>
      <c r="H34" s="704" t="s">
        <v>236</v>
      </c>
      <c r="I34" s="704"/>
      <c r="J34" s="704"/>
      <c r="K34" s="705" t="s">
        <v>527</v>
      </c>
    </row>
    <row r="35" spans="1:11" ht="20.25" customHeight="1" x14ac:dyDescent="0.25">
      <c r="A35" s="702"/>
      <c r="B35" s="699" t="s">
        <v>448</v>
      </c>
      <c r="C35" s="699"/>
      <c r="D35" s="699"/>
      <c r="E35" s="699" t="s">
        <v>128</v>
      </c>
      <c r="F35" s="699"/>
      <c r="G35" s="699"/>
      <c r="H35" s="699" t="s">
        <v>129</v>
      </c>
      <c r="I35" s="699"/>
      <c r="J35" s="699"/>
      <c r="K35" s="706"/>
    </row>
    <row r="36" spans="1:11" ht="18" customHeight="1" x14ac:dyDescent="0.25">
      <c r="A36" s="702"/>
      <c r="B36" s="317" t="s">
        <v>237</v>
      </c>
      <c r="C36" s="164" t="s">
        <v>270</v>
      </c>
      <c r="D36" s="317" t="s">
        <v>243</v>
      </c>
      <c r="E36" s="317" t="s">
        <v>237</v>
      </c>
      <c r="F36" s="164" t="s">
        <v>270</v>
      </c>
      <c r="G36" s="317" t="s">
        <v>243</v>
      </c>
      <c r="H36" s="317" t="s">
        <v>237</v>
      </c>
      <c r="I36" s="164" t="s">
        <v>270</v>
      </c>
      <c r="J36" s="317" t="s">
        <v>243</v>
      </c>
      <c r="K36" s="706"/>
    </row>
    <row r="37" spans="1:11" ht="18" customHeight="1" thickBot="1" x14ac:dyDescent="0.3">
      <c r="A37" s="703"/>
      <c r="B37" s="143" t="s">
        <v>240</v>
      </c>
      <c r="C37" s="143" t="s">
        <v>241</v>
      </c>
      <c r="D37" s="143" t="s">
        <v>242</v>
      </c>
      <c r="E37" s="143" t="s">
        <v>240</v>
      </c>
      <c r="F37" s="143" t="s">
        <v>241</v>
      </c>
      <c r="G37" s="143" t="s">
        <v>242</v>
      </c>
      <c r="H37" s="143" t="s">
        <v>240</v>
      </c>
      <c r="I37" s="143" t="s">
        <v>241</v>
      </c>
      <c r="J37" s="143" t="s">
        <v>242</v>
      </c>
      <c r="K37" s="707"/>
    </row>
    <row r="38" spans="1:11" ht="19.5" customHeight="1" x14ac:dyDescent="0.25">
      <c r="A38" s="205" t="s">
        <v>28</v>
      </c>
      <c r="B38" s="205">
        <v>23</v>
      </c>
      <c r="C38" s="205">
        <v>87</v>
      </c>
      <c r="D38" s="205">
        <f>SUM(B38:C38)</f>
        <v>110</v>
      </c>
      <c r="E38" s="205">
        <v>0</v>
      </c>
      <c r="F38" s="205">
        <v>0</v>
      </c>
      <c r="G38" s="427">
        <v>0</v>
      </c>
      <c r="H38" s="205">
        <f>SUM(E38,B38)</f>
        <v>23</v>
      </c>
      <c r="I38" s="465">
        <f>SUM(F38,C38)</f>
        <v>87</v>
      </c>
      <c r="J38" s="205">
        <f>SUM(H38:I38)</f>
        <v>110</v>
      </c>
      <c r="K38" s="210" t="s">
        <v>158</v>
      </c>
    </row>
    <row r="39" spans="1:11" ht="19.5" customHeight="1" x14ac:dyDescent="0.25">
      <c r="A39" s="205" t="s">
        <v>63</v>
      </c>
      <c r="B39" s="205">
        <v>97</v>
      </c>
      <c r="C39" s="205">
        <v>163</v>
      </c>
      <c r="D39" s="465">
        <f t="shared" ref="D39:D42" si="4">SUM(B39:C39)</f>
        <v>260</v>
      </c>
      <c r="E39" s="465">
        <v>0</v>
      </c>
      <c r="F39" s="465">
        <v>0</v>
      </c>
      <c r="G39" s="465">
        <v>0</v>
      </c>
      <c r="H39" s="465">
        <f t="shared" ref="H39:H42" si="5">SUM(E39,B39)</f>
        <v>97</v>
      </c>
      <c r="I39" s="465">
        <f t="shared" ref="I39:I42" si="6">SUM(F39,C39)</f>
        <v>163</v>
      </c>
      <c r="J39" s="465">
        <f t="shared" ref="J39:J42" si="7">SUM(H39:I39)</f>
        <v>260</v>
      </c>
      <c r="K39" s="363" t="s">
        <v>468</v>
      </c>
    </row>
    <row r="40" spans="1:11" ht="19.5" customHeight="1" x14ac:dyDescent="0.25">
      <c r="A40" s="205" t="s">
        <v>29</v>
      </c>
      <c r="B40" s="205">
        <v>92</v>
      </c>
      <c r="C40" s="205">
        <v>128</v>
      </c>
      <c r="D40" s="465">
        <f t="shared" si="4"/>
        <v>220</v>
      </c>
      <c r="E40" s="465">
        <v>0</v>
      </c>
      <c r="F40" s="465">
        <v>0</v>
      </c>
      <c r="G40" s="465">
        <v>0</v>
      </c>
      <c r="H40" s="465">
        <f t="shared" si="5"/>
        <v>92</v>
      </c>
      <c r="I40" s="465">
        <f t="shared" si="6"/>
        <v>128</v>
      </c>
      <c r="J40" s="465">
        <f t="shared" si="7"/>
        <v>220</v>
      </c>
      <c r="K40" s="210" t="s">
        <v>160</v>
      </c>
    </row>
    <row r="41" spans="1:11" ht="19.5" customHeight="1" x14ac:dyDescent="0.25">
      <c r="A41" s="204" t="s">
        <v>64</v>
      </c>
      <c r="B41" s="205">
        <v>68</v>
      </c>
      <c r="C41" s="205">
        <v>56</v>
      </c>
      <c r="D41" s="465">
        <f t="shared" si="4"/>
        <v>124</v>
      </c>
      <c r="E41" s="465">
        <v>0</v>
      </c>
      <c r="F41" s="465">
        <v>0</v>
      </c>
      <c r="G41" s="465">
        <v>0</v>
      </c>
      <c r="H41" s="465">
        <f t="shared" si="5"/>
        <v>68</v>
      </c>
      <c r="I41" s="465">
        <f t="shared" si="6"/>
        <v>56</v>
      </c>
      <c r="J41" s="465">
        <f t="shared" si="7"/>
        <v>124</v>
      </c>
      <c r="K41" s="208" t="s">
        <v>161</v>
      </c>
    </row>
    <row r="42" spans="1:11" ht="19.5" customHeight="1" x14ac:dyDescent="0.25">
      <c r="A42" s="205" t="s">
        <v>11</v>
      </c>
      <c r="B42" s="205">
        <f>SUM(B38:B41,B9:B28)</f>
        <v>2818</v>
      </c>
      <c r="C42" s="465">
        <f t="shared" ref="C42:G42" si="8">SUM(C38:C41,C9:C28)</f>
        <v>5465</v>
      </c>
      <c r="D42" s="465">
        <f t="shared" si="4"/>
        <v>8283</v>
      </c>
      <c r="E42" s="465">
        <f t="shared" si="8"/>
        <v>3</v>
      </c>
      <c r="F42" s="465">
        <f t="shared" si="8"/>
        <v>6</v>
      </c>
      <c r="G42" s="465">
        <f t="shared" si="8"/>
        <v>9</v>
      </c>
      <c r="H42" s="465">
        <f t="shared" si="5"/>
        <v>2821</v>
      </c>
      <c r="I42" s="465">
        <f t="shared" si="6"/>
        <v>5471</v>
      </c>
      <c r="J42" s="465">
        <f t="shared" si="7"/>
        <v>8292</v>
      </c>
      <c r="K42" s="210" t="s">
        <v>162</v>
      </c>
    </row>
    <row r="43" spans="1:11" ht="19.5" customHeight="1" x14ac:dyDescent="0.25">
      <c r="A43" s="39" t="s">
        <v>12</v>
      </c>
      <c r="B43" s="39"/>
      <c r="C43" s="39"/>
      <c r="D43" s="39"/>
      <c r="E43" s="39"/>
      <c r="F43" s="39"/>
      <c r="G43" s="39"/>
      <c r="H43" s="39"/>
      <c r="I43" s="39"/>
      <c r="J43" s="39"/>
      <c r="K43" s="216" t="s">
        <v>235</v>
      </c>
    </row>
    <row r="44" spans="1:11" ht="19.5" customHeight="1" x14ac:dyDescent="0.25">
      <c r="A44" s="206" t="s">
        <v>19</v>
      </c>
      <c r="B44" s="205">
        <v>65</v>
      </c>
      <c r="C44" s="205">
        <v>6</v>
      </c>
      <c r="D44" s="205">
        <f>SUM(B44:C44)</f>
        <v>71</v>
      </c>
      <c r="E44" s="205">
        <v>0</v>
      </c>
      <c r="F44" s="205">
        <v>0</v>
      </c>
      <c r="G44" s="205">
        <v>0</v>
      </c>
      <c r="H44" s="205">
        <f>SUM(E44,B44)</f>
        <v>65</v>
      </c>
      <c r="I44" s="465">
        <f>SUM(F44,C44)</f>
        <v>6</v>
      </c>
      <c r="J44" s="366">
        <f>SUM(H44:I44)</f>
        <v>71</v>
      </c>
      <c r="K44" s="210" t="s">
        <v>147</v>
      </c>
    </row>
    <row r="45" spans="1:11" ht="19.5" customHeight="1" x14ac:dyDescent="0.25">
      <c r="A45" s="206" t="s">
        <v>23</v>
      </c>
      <c r="B45" s="205">
        <v>159</v>
      </c>
      <c r="C45" s="205">
        <v>251</v>
      </c>
      <c r="D45" s="474">
        <f t="shared" ref="D45:D56" si="9">SUM(B45:C45)</f>
        <v>410</v>
      </c>
      <c r="E45" s="205">
        <v>0</v>
      </c>
      <c r="F45" s="205">
        <v>0</v>
      </c>
      <c r="G45" s="205">
        <v>0</v>
      </c>
      <c r="H45" s="465">
        <f t="shared" ref="H45:H56" si="10">SUM(E45,B45)</f>
        <v>159</v>
      </c>
      <c r="I45" s="465">
        <f t="shared" ref="I45:I56" si="11">SUM(F45,C45)</f>
        <v>251</v>
      </c>
      <c r="J45" s="465">
        <f t="shared" ref="J45:J56" si="12">SUM(H45:I45)</f>
        <v>410</v>
      </c>
      <c r="K45" s="210" t="s">
        <v>152</v>
      </c>
    </row>
    <row r="46" spans="1:11" ht="19.5" customHeight="1" x14ac:dyDescent="0.25">
      <c r="A46" s="466" t="s">
        <v>62</v>
      </c>
      <c r="B46" s="465">
        <v>0</v>
      </c>
      <c r="C46" s="465">
        <v>1</v>
      </c>
      <c r="D46" s="474">
        <f t="shared" si="9"/>
        <v>1</v>
      </c>
      <c r="E46" s="465">
        <v>0</v>
      </c>
      <c r="F46" s="465">
        <v>0</v>
      </c>
      <c r="G46" s="465">
        <v>0</v>
      </c>
      <c r="H46" s="465">
        <f t="shared" si="10"/>
        <v>0</v>
      </c>
      <c r="I46" s="465">
        <f t="shared" si="11"/>
        <v>1</v>
      </c>
      <c r="J46" s="465">
        <f t="shared" si="12"/>
        <v>1</v>
      </c>
      <c r="K46" s="467" t="s">
        <v>153</v>
      </c>
    </row>
    <row r="47" spans="1:11" ht="19.5" customHeight="1" x14ac:dyDescent="0.25">
      <c r="A47" s="205" t="s">
        <v>24</v>
      </c>
      <c r="B47" s="205">
        <v>287</v>
      </c>
      <c r="C47" s="205">
        <v>255</v>
      </c>
      <c r="D47" s="474">
        <f t="shared" si="9"/>
        <v>542</v>
      </c>
      <c r="E47" s="205">
        <v>0</v>
      </c>
      <c r="F47" s="205">
        <v>0</v>
      </c>
      <c r="G47" s="205">
        <v>0</v>
      </c>
      <c r="H47" s="465">
        <f t="shared" si="10"/>
        <v>287</v>
      </c>
      <c r="I47" s="465">
        <f t="shared" si="11"/>
        <v>255</v>
      </c>
      <c r="J47" s="465">
        <f t="shared" si="12"/>
        <v>542</v>
      </c>
      <c r="K47" s="210" t="s">
        <v>154</v>
      </c>
    </row>
    <row r="48" spans="1:11" ht="32.25" customHeight="1" x14ac:dyDescent="0.25">
      <c r="A48" s="205" t="s">
        <v>74</v>
      </c>
      <c r="B48" s="205">
        <v>219</v>
      </c>
      <c r="C48" s="205">
        <v>238</v>
      </c>
      <c r="D48" s="474">
        <f t="shared" si="9"/>
        <v>457</v>
      </c>
      <c r="E48" s="205">
        <v>0</v>
      </c>
      <c r="F48" s="205">
        <v>0</v>
      </c>
      <c r="G48" s="205">
        <v>0</v>
      </c>
      <c r="H48" s="465">
        <f t="shared" si="10"/>
        <v>219</v>
      </c>
      <c r="I48" s="465">
        <f t="shared" si="11"/>
        <v>238</v>
      </c>
      <c r="J48" s="465">
        <f t="shared" si="12"/>
        <v>457</v>
      </c>
      <c r="K48" s="602" t="s">
        <v>731</v>
      </c>
    </row>
    <row r="49" spans="1:11" ht="19.5" customHeight="1" x14ac:dyDescent="0.25">
      <c r="A49" s="205" t="s">
        <v>75</v>
      </c>
      <c r="B49" s="205">
        <v>117</v>
      </c>
      <c r="C49" s="205">
        <v>153</v>
      </c>
      <c r="D49" s="474">
        <f t="shared" si="9"/>
        <v>270</v>
      </c>
      <c r="E49" s="205">
        <v>0</v>
      </c>
      <c r="F49" s="205">
        <v>2</v>
      </c>
      <c r="G49" s="205">
        <v>2</v>
      </c>
      <c r="H49" s="465">
        <f t="shared" si="10"/>
        <v>117</v>
      </c>
      <c r="I49" s="465">
        <f t="shared" si="11"/>
        <v>155</v>
      </c>
      <c r="J49" s="465">
        <f t="shared" si="12"/>
        <v>272</v>
      </c>
      <c r="K49" s="210" t="s">
        <v>732</v>
      </c>
    </row>
    <row r="50" spans="1:11" ht="19.5" customHeight="1" x14ac:dyDescent="0.25">
      <c r="A50" s="205" t="s">
        <v>5</v>
      </c>
      <c r="B50" s="205">
        <v>0</v>
      </c>
      <c r="C50" s="205">
        <v>19</v>
      </c>
      <c r="D50" s="474">
        <f t="shared" si="9"/>
        <v>19</v>
      </c>
      <c r="E50" s="205">
        <v>0</v>
      </c>
      <c r="F50" s="205">
        <v>0</v>
      </c>
      <c r="G50" s="205">
        <v>0</v>
      </c>
      <c r="H50" s="465">
        <f t="shared" si="10"/>
        <v>0</v>
      </c>
      <c r="I50" s="465">
        <f t="shared" si="11"/>
        <v>19</v>
      </c>
      <c r="J50" s="465">
        <f t="shared" si="12"/>
        <v>19</v>
      </c>
      <c r="K50" s="210" t="s">
        <v>155</v>
      </c>
    </row>
    <row r="51" spans="1:11" ht="19.5" customHeight="1" x14ac:dyDescent="0.25">
      <c r="A51" s="465" t="s">
        <v>25</v>
      </c>
      <c r="B51" s="465">
        <v>41</v>
      </c>
      <c r="C51" s="465">
        <v>47</v>
      </c>
      <c r="D51" s="474">
        <f t="shared" si="9"/>
        <v>88</v>
      </c>
      <c r="E51" s="465">
        <v>0</v>
      </c>
      <c r="F51" s="465">
        <v>0</v>
      </c>
      <c r="G51" s="465">
        <v>0</v>
      </c>
      <c r="H51" s="465">
        <f t="shared" si="10"/>
        <v>41</v>
      </c>
      <c r="I51" s="465">
        <f t="shared" si="11"/>
        <v>47</v>
      </c>
      <c r="J51" s="465">
        <f t="shared" si="12"/>
        <v>88</v>
      </c>
      <c r="K51" s="467" t="s">
        <v>277</v>
      </c>
    </row>
    <row r="52" spans="1:11" ht="19.5" customHeight="1" x14ac:dyDescent="0.25">
      <c r="A52" s="205" t="s">
        <v>26</v>
      </c>
      <c r="B52" s="205">
        <v>6</v>
      </c>
      <c r="C52" s="205">
        <v>3</v>
      </c>
      <c r="D52" s="474">
        <f t="shared" si="9"/>
        <v>9</v>
      </c>
      <c r="E52" s="205">
        <v>0</v>
      </c>
      <c r="F52" s="205">
        <v>0</v>
      </c>
      <c r="G52" s="205">
        <v>0</v>
      </c>
      <c r="H52" s="465">
        <f t="shared" si="10"/>
        <v>6</v>
      </c>
      <c r="I52" s="465">
        <f t="shared" si="11"/>
        <v>3</v>
      </c>
      <c r="J52" s="465">
        <f t="shared" si="12"/>
        <v>9</v>
      </c>
      <c r="K52" s="210" t="s">
        <v>157</v>
      </c>
    </row>
    <row r="53" spans="1:11" ht="19.5" customHeight="1" x14ac:dyDescent="0.25">
      <c r="A53" s="205" t="s">
        <v>63</v>
      </c>
      <c r="B53" s="205">
        <v>147</v>
      </c>
      <c r="C53" s="205">
        <v>62</v>
      </c>
      <c r="D53" s="474">
        <f t="shared" si="9"/>
        <v>209</v>
      </c>
      <c r="E53" s="205">
        <v>0</v>
      </c>
      <c r="F53" s="205">
        <v>0</v>
      </c>
      <c r="G53" s="205">
        <v>0</v>
      </c>
      <c r="H53" s="465">
        <f t="shared" si="10"/>
        <v>147</v>
      </c>
      <c r="I53" s="465">
        <f t="shared" si="11"/>
        <v>62</v>
      </c>
      <c r="J53" s="465">
        <f t="shared" si="12"/>
        <v>209</v>
      </c>
      <c r="K53" s="244" t="s">
        <v>159</v>
      </c>
    </row>
    <row r="54" spans="1:11" ht="19.5" customHeight="1" x14ac:dyDescent="0.25">
      <c r="A54" s="205" t="s">
        <v>29</v>
      </c>
      <c r="B54" s="205">
        <v>88</v>
      </c>
      <c r="C54" s="205">
        <v>76</v>
      </c>
      <c r="D54" s="474">
        <f t="shared" si="9"/>
        <v>164</v>
      </c>
      <c r="E54" s="205">
        <v>0</v>
      </c>
      <c r="F54" s="205">
        <v>0</v>
      </c>
      <c r="G54" s="205">
        <v>0</v>
      </c>
      <c r="H54" s="465">
        <f t="shared" si="10"/>
        <v>88</v>
      </c>
      <c r="I54" s="465">
        <f t="shared" si="11"/>
        <v>76</v>
      </c>
      <c r="J54" s="465">
        <f t="shared" si="12"/>
        <v>164</v>
      </c>
      <c r="K54" s="210" t="s">
        <v>160</v>
      </c>
    </row>
    <row r="55" spans="1:11" ht="19.5" customHeight="1" x14ac:dyDescent="0.25">
      <c r="A55" s="205" t="s">
        <v>64</v>
      </c>
      <c r="B55" s="205">
        <v>69</v>
      </c>
      <c r="C55" s="205">
        <v>37</v>
      </c>
      <c r="D55" s="474">
        <f t="shared" si="9"/>
        <v>106</v>
      </c>
      <c r="E55" s="205">
        <v>0</v>
      </c>
      <c r="F55" s="205">
        <v>0</v>
      </c>
      <c r="G55" s="205">
        <v>0</v>
      </c>
      <c r="H55" s="465">
        <f t="shared" si="10"/>
        <v>69</v>
      </c>
      <c r="I55" s="465">
        <f t="shared" si="11"/>
        <v>37</v>
      </c>
      <c r="J55" s="465">
        <f t="shared" si="12"/>
        <v>106</v>
      </c>
      <c r="K55" s="363" t="s">
        <v>161</v>
      </c>
    </row>
    <row r="56" spans="1:11" ht="19.5" customHeight="1" thickBot="1" x14ac:dyDescent="0.3">
      <c r="A56" s="211" t="s">
        <v>13</v>
      </c>
      <c r="B56" s="211">
        <f>SUM(B44:B55)</f>
        <v>1198</v>
      </c>
      <c r="C56" s="468">
        <f t="shared" ref="C56:G56" si="13">SUM(C44:C55)</f>
        <v>1148</v>
      </c>
      <c r="D56" s="468">
        <f t="shared" si="9"/>
        <v>2346</v>
      </c>
      <c r="E56" s="468">
        <f t="shared" si="13"/>
        <v>0</v>
      </c>
      <c r="F56" s="468">
        <f t="shared" si="13"/>
        <v>2</v>
      </c>
      <c r="G56" s="468">
        <f t="shared" si="13"/>
        <v>2</v>
      </c>
      <c r="H56" s="468">
        <f t="shared" si="10"/>
        <v>1198</v>
      </c>
      <c r="I56" s="468">
        <f t="shared" si="11"/>
        <v>1150</v>
      </c>
      <c r="J56" s="468">
        <f t="shared" si="12"/>
        <v>2348</v>
      </c>
      <c r="K56" s="209" t="s">
        <v>163</v>
      </c>
    </row>
    <row r="57" spans="1:11" ht="19.5" customHeight="1" thickBot="1" x14ac:dyDescent="0.3">
      <c r="A57" s="245" t="s">
        <v>78</v>
      </c>
      <c r="B57" s="464">
        <f>SUM(B56,B42)</f>
        <v>4016</v>
      </c>
      <c r="C57" s="464">
        <f t="shared" ref="C57:J57" si="14">SUM(C56,C42)</f>
        <v>6613</v>
      </c>
      <c r="D57" s="464">
        <f t="shared" si="14"/>
        <v>10629</v>
      </c>
      <c r="E57" s="464">
        <f t="shared" si="14"/>
        <v>3</v>
      </c>
      <c r="F57" s="464">
        <f t="shared" si="14"/>
        <v>8</v>
      </c>
      <c r="G57" s="464">
        <f t="shared" si="14"/>
        <v>11</v>
      </c>
      <c r="H57" s="464">
        <f t="shared" si="14"/>
        <v>4019</v>
      </c>
      <c r="I57" s="464">
        <f t="shared" si="14"/>
        <v>6621</v>
      </c>
      <c r="J57" s="464">
        <f t="shared" si="14"/>
        <v>10640</v>
      </c>
      <c r="K57" s="214" t="s">
        <v>525</v>
      </c>
    </row>
    <row r="58" spans="1:11" ht="20.25" customHeight="1" thickTop="1" x14ac:dyDescent="0.25"/>
    <row r="59" spans="1:11" ht="23.25" customHeight="1" x14ac:dyDescent="0.25">
      <c r="A59" s="120"/>
      <c r="B59" s="120"/>
      <c r="C59" s="120"/>
    </row>
  </sheetData>
  <mergeCells count="20">
    <mergeCell ref="E35:G35"/>
    <mergeCell ref="H35:J35"/>
    <mergeCell ref="K34:K37"/>
    <mergeCell ref="B33:J33"/>
    <mergeCell ref="A34:A37"/>
    <mergeCell ref="B34:D34"/>
    <mergeCell ref="E34:G34"/>
    <mergeCell ref="H34:J34"/>
    <mergeCell ref="B35:D35"/>
    <mergeCell ref="A1:K1"/>
    <mergeCell ref="A2:K2"/>
    <mergeCell ref="B3:J3"/>
    <mergeCell ref="A4:A7"/>
    <mergeCell ref="B4:D4"/>
    <mergeCell ref="E4:G4"/>
    <mergeCell ref="H4:J4"/>
    <mergeCell ref="K4:K7"/>
    <mergeCell ref="H5:J5"/>
    <mergeCell ref="E5:G5"/>
    <mergeCell ref="B5:D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fitToWidth="0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-0.249977111117893"/>
  </sheetPr>
  <dimension ref="A1:K56"/>
  <sheetViews>
    <sheetView rightToLeft="1" view="pageBreakPreview" zoomScale="90" zoomScaleNormal="75" zoomScaleSheetLayoutView="90" workbookViewId="0">
      <selection activeCell="D26" sqref="D26"/>
    </sheetView>
  </sheetViews>
  <sheetFormatPr defaultColWidth="9.109375" defaultRowHeight="13.2" x14ac:dyDescent="0.25"/>
  <cols>
    <col min="1" max="1" width="23.5546875" style="10" customWidth="1"/>
    <col min="2" max="10" width="11.109375" style="10" customWidth="1"/>
    <col min="11" max="11" width="29.33203125" style="10" customWidth="1"/>
    <col min="12" max="16384" width="9.109375" style="10"/>
  </cols>
  <sheetData>
    <row r="1" spans="1:11" s="9" customFormat="1" ht="24.75" customHeight="1" x14ac:dyDescent="0.65">
      <c r="A1" s="709" t="s">
        <v>773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</row>
    <row r="2" spans="1:11" s="9" customFormat="1" ht="35.25" customHeight="1" x14ac:dyDescent="0.65">
      <c r="A2" s="700" t="s">
        <v>774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</row>
    <row r="3" spans="1:11" s="55" customFormat="1" ht="17.25" customHeight="1" thickBot="1" x14ac:dyDescent="0.3">
      <c r="A3" s="618" t="s">
        <v>619</v>
      </c>
      <c r="B3" s="333"/>
      <c r="C3" s="333"/>
      <c r="D3" s="333"/>
      <c r="E3" s="333"/>
      <c r="F3" s="333"/>
      <c r="G3" s="333"/>
      <c r="H3" s="333"/>
      <c r="I3" s="333"/>
      <c r="J3" s="333"/>
      <c r="K3" s="353" t="s">
        <v>620</v>
      </c>
    </row>
    <row r="4" spans="1:11" ht="15" customHeight="1" thickTop="1" x14ac:dyDescent="0.25">
      <c r="A4" s="704" t="s">
        <v>14</v>
      </c>
      <c r="B4" s="704" t="s">
        <v>6</v>
      </c>
      <c r="C4" s="704"/>
      <c r="D4" s="704"/>
      <c r="E4" s="704" t="s">
        <v>7</v>
      </c>
      <c r="F4" s="704"/>
      <c r="G4" s="704"/>
      <c r="H4" s="704" t="s">
        <v>236</v>
      </c>
      <c r="I4" s="704"/>
      <c r="J4" s="704"/>
      <c r="K4" s="710" t="s">
        <v>164</v>
      </c>
    </row>
    <row r="5" spans="1:11" ht="15" customHeight="1" x14ac:dyDescent="0.25">
      <c r="A5" s="699"/>
      <c r="B5" s="264"/>
      <c r="C5" s="264" t="s">
        <v>448</v>
      </c>
      <c r="D5" s="264"/>
      <c r="E5" s="264"/>
      <c r="F5" s="264" t="s">
        <v>128</v>
      </c>
      <c r="G5" s="264"/>
      <c r="H5" s="264"/>
      <c r="I5" s="264" t="s">
        <v>129</v>
      </c>
      <c r="J5" s="264"/>
      <c r="K5" s="711"/>
    </row>
    <row r="6" spans="1:11" ht="15.75" customHeight="1" x14ac:dyDescent="0.25">
      <c r="A6" s="699"/>
      <c r="B6" s="317" t="s">
        <v>237</v>
      </c>
      <c r="C6" s="164" t="s">
        <v>270</v>
      </c>
      <c r="D6" s="317" t="s">
        <v>243</v>
      </c>
      <c r="E6" s="317" t="s">
        <v>237</v>
      </c>
      <c r="F6" s="164" t="s">
        <v>270</v>
      </c>
      <c r="G6" s="317" t="s">
        <v>243</v>
      </c>
      <c r="H6" s="317" t="s">
        <v>237</v>
      </c>
      <c r="I6" s="164" t="s">
        <v>270</v>
      </c>
      <c r="J6" s="317" t="s">
        <v>243</v>
      </c>
      <c r="K6" s="711"/>
    </row>
    <row r="7" spans="1:11" ht="12" customHeight="1" thickBot="1" x14ac:dyDescent="0.3">
      <c r="A7" s="713"/>
      <c r="B7" s="143" t="s">
        <v>240</v>
      </c>
      <c r="C7" s="143" t="s">
        <v>241</v>
      </c>
      <c r="D7" s="143" t="s">
        <v>242</v>
      </c>
      <c r="E7" s="143" t="s">
        <v>240</v>
      </c>
      <c r="F7" s="143" t="s">
        <v>241</v>
      </c>
      <c r="G7" s="143" t="s">
        <v>242</v>
      </c>
      <c r="H7" s="143" t="s">
        <v>240</v>
      </c>
      <c r="I7" s="143" t="s">
        <v>241</v>
      </c>
      <c r="J7" s="143" t="s">
        <v>242</v>
      </c>
      <c r="K7" s="712"/>
    </row>
    <row r="8" spans="1:11" ht="17.25" customHeight="1" x14ac:dyDescent="0.3">
      <c r="A8" s="33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58" t="s">
        <v>165</v>
      </c>
    </row>
    <row r="9" spans="1:11" ht="17.25" customHeight="1" x14ac:dyDescent="0.3">
      <c r="A9" s="51" t="s">
        <v>16</v>
      </c>
      <c r="B9" s="212">
        <v>71</v>
      </c>
      <c r="C9" s="212">
        <v>89</v>
      </c>
      <c r="D9" s="212">
        <v>160</v>
      </c>
      <c r="E9" s="212">
        <v>0</v>
      </c>
      <c r="F9" s="212">
        <v>0</v>
      </c>
      <c r="G9" s="212">
        <v>0</v>
      </c>
      <c r="H9" s="212">
        <f>SUM(B9,E9)</f>
        <v>71</v>
      </c>
      <c r="I9" s="212">
        <f t="shared" ref="I9:J9" si="0">SUM(C9,F9)</f>
        <v>89</v>
      </c>
      <c r="J9" s="212">
        <f t="shared" si="0"/>
        <v>160</v>
      </c>
      <c r="K9" s="27" t="s">
        <v>173</v>
      </c>
    </row>
    <row r="10" spans="1:11" ht="17.25" customHeight="1" x14ac:dyDescent="0.3">
      <c r="A10" s="51" t="s">
        <v>17</v>
      </c>
      <c r="B10" s="212">
        <v>50</v>
      </c>
      <c r="C10" s="212">
        <v>70</v>
      </c>
      <c r="D10" s="368">
        <v>120</v>
      </c>
      <c r="E10" s="212">
        <v>0</v>
      </c>
      <c r="F10" s="212">
        <v>0</v>
      </c>
      <c r="G10" s="212">
        <v>0</v>
      </c>
      <c r="H10" s="212">
        <f t="shared" ref="H10:H20" si="1">SUM(B10,E10)</f>
        <v>50</v>
      </c>
      <c r="I10" s="212">
        <f t="shared" ref="I10:I20" si="2">SUM(C10,F10)</f>
        <v>70</v>
      </c>
      <c r="J10" s="212">
        <f t="shared" ref="J10:J20" si="3">SUM(D10,G10)</f>
        <v>120</v>
      </c>
      <c r="K10" s="27" t="s">
        <v>145</v>
      </c>
    </row>
    <row r="11" spans="1:11" ht="17.25" customHeight="1" x14ac:dyDescent="0.3">
      <c r="A11" s="51" t="s">
        <v>18</v>
      </c>
      <c r="B11" s="212">
        <v>40</v>
      </c>
      <c r="C11" s="212">
        <v>107</v>
      </c>
      <c r="D11" s="368">
        <v>147</v>
      </c>
      <c r="E11" s="212">
        <v>0</v>
      </c>
      <c r="F11" s="212">
        <v>0</v>
      </c>
      <c r="G11" s="212">
        <v>0</v>
      </c>
      <c r="H11" s="212">
        <f t="shared" si="1"/>
        <v>40</v>
      </c>
      <c r="I11" s="212">
        <f t="shared" si="2"/>
        <v>107</v>
      </c>
      <c r="J11" s="212">
        <f t="shared" si="3"/>
        <v>147</v>
      </c>
      <c r="K11" s="27" t="s">
        <v>146</v>
      </c>
    </row>
    <row r="12" spans="1:11" ht="17.25" customHeight="1" x14ac:dyDescent="0.3">
      <c r="A12" s="51" t="s">
        <v>20</v>
      </c>
      <c r="B12" s="212">
        <v>80</v>
      </c>
      <c r="C12" s="212">
        <v>127</v>
      </c>
      <c r="D12" s="368">
        <v>207</v>
      </c>
      <c r="E12" s="212">
        <v>0</v>
      </c>
      <c r="F12" s="212">
        <v>0</v>
      </c>
      <c r="G12" s="212">
        <v>0</v>
      </c>
      <c r="H12" s="212">
        <f t="shared" si="1"/>
        <v>80</v>
      </c>
      <c r="I12" s="212">
        <f t="shared" si="2"/>
        <v>127</v>
      </c>
      <c r="J12" s="212">
        <f t="shared" si="3"/>
        <v>207</v>
      </c>
      <c r="K12" s="27" t="s">
        <v>148</v>
      </c>
    </row>
    <row r="13" spans="1:11" ht="17.25" customHeight="1" x14ac:dyDescent="0.3">
      <c r="A13" s="51" t="s">
        <v>23</v>
      </c>
      <c r="B13" s="212">
        <v>189</v>
      </c>
      <c r="C13" s="212">
        <v>289</v>
      </c>
      <c r="D13" s="368">
        <v>478</v>
      </c>
      <c r="E13" s="212">
        <v>0</v>
      </c>
      <c r="F13" s="212">
        <v>0</v>
      </c>
      <c r="G13" s="212">
        <v>0</v>
      </c>
      <c r="H13" s="212">
        <f t="shared" si="1"/>
        <v>189</v>
      </c>
      <c r="I13" s="212">
        <f t="shared" si="2"/>
        <v>289</v>
      </c>
      <c r="J13" s="212">
        <f t="shared" si="3"/>
        <v>478</v>
      </c>
      <c r="K13" s="27" t="s">
        <v>152</v>
      </c>
    </row>
    <row r="14" spans="1:11" ht="17.25" customHeight="1" x14ac:dyDescent="0.3">
      <c r="A14" s="51" t="s">
        <v>24</v>
      </c>
      <c r="B14" s="212">
        <v>315</v>
      </c>
      <c r="C14" s="212">
        <v>258</v>
      </c>
      <c r="D14" s="368">
        <v>573</v>
      </c>
      <c r="E14" s="212">
        <v>0</v>
      </c>
      <c r="F14" s="212">
        <v>0</v>
      </c>
      <c r="G14" s="212">
        <v>0</v>
      </c>
      <c r="H14" s="212">
        <f t="shared" si="1"/>
        <v>315</v>
      </c>
      <c r="I14" s="212">
        <f t="shared" si="2"/>
        <v>258</v>
      </c>
      <c r="J14" s="212">
        <f t="shared" si="3"/>
        <v>573</v>
      </c>
      <c r="K14" s="59" t="s">
        <v>167</v>
      </c>
    </row>
    <row r="15" spans="1:11" ht="17.25" customHeight="1" x14ac:dyDescent="0.3">
      <c r="A15" s="367" t="s">
        <v>292</v>
      </c>
      <c r="B15" s="368">
        <v>105</v>
      </c>
      <c r="C15" s="368">
        <v>40</v>
      </c>
      <c r="D15" s="368">
        <v>145</v>
      </c>
      <c r="E15" s="368">
        <v>0</v>
      </c>
      <c r="F15" s="368">
        <v>0</v>
      </c>
      <c r="G15" s="368">
        <v>0</v>
      </c>
      <c r="H15" s="368">
        <f t="shared" ref="H15" si="4">SUM(B15,E15)</f>
        <v>105</v>
      </c>
      <c r="I15" s="368">
        <f t="shared" ref="I15" si="5">SUM(C15,F15)</f>
        <v>40</v>
      </c>
      <c r="J15" s="368">
        <f t="shared" ref="J15" si="6">SUM(D15,G15)</f>
        <v>145</v>
      </c>
      <c r="K15" s="27" t="s">
        <v>511</v>
      </c>
    </row>
    <row r="16" spans="1:11" ht="17.25" customHeight="1" x14ac:dyDescent="0.3">
      <c r="A16" s="51" t="s">
        <v>44</v>
      </c>
      <c r="B16" s="212">
        <v>303</v>
      </c>
      <c r="C16" s="212">
        <v>433</v>
      </c>
      <c r="D16" s="368">
        <v>736</v>
      </c>
      <c r="E16" s="212">
        <v>0</v>
      </c>
      <c r="F16" s="212">
        <v>0</v>
      </c>
      <c r="G16" s="212">
        <v>0</v>
      </c>
      <c r="H16" s="212">
        <f t="shared" si="1"/>
        <v>303</v>
      </c>
      <c r="I16" s="212">
        <f t="shared" si="2"/>
        <v>433</v>
      </c>
      <c r="J16" s="212">
        <f t="shared" si="3"/>
        <v>736</v>
      </c>
      <c r="K16" s="27" t="s">
        <v>174</v>
      </c>
    </row>
    <row r="17" spans="1:11" ht="17.25" customHeight="1" x14ac:dyDescent="0.3">
      <c r="A17" s="474" t="s">
        <v>4</v>
      </c>
      <c r="B17" s="212">
        <v>670</v>
      </c>
      <c r="C17" s="212">
        <v>874</v>
      </c>
      <c r="D17" s="368">
        <v>1544</v>
      </c>
      <c r="E17" s="212">
        <v>0</v>
      </c>
      <c r="F17" s="212">
        <v>0</v>
      </c>
      <c r="G17" s="212">
        <v>0</v>
      </c>
      <c r="H17" s="212">
        <f t="shared" si="1"/>
        <v>670</v>
      </c>
      <c r="I17" s="212">
        <f t="shared" si="2"/>
        <v>874</v>
      </c>
      <c r="J17" s="212">
        <f t="shared" si="3"/>
        <v>1544</v>
      </c>
      <c r="K17" s="27" t="s">
        <v>175</v>
      </c>
    </row>
    <row r="18" spans="1:11" ht="17.25" customHeight="1" x14ac:dyDescent="0.25">
      <c r="A18" s="51" t="s">
        <v>25</v>
      </c>
      <c r="B18" s="212">
        <v>399</v>
      </c>
      <c r="C18" s="212">
        <v>467</v>
      </c>
      <c r="D18" s="368">
        <v>866</v>
      </c>
      <c r="E18" s="212">
        <v>0</v>
      </c>
      <c r="F18" s="212">
        <v>0</v>
      </c>
      <c r="G18" s="212">
        <v>0</v>
      </c>
      <c r="H18" s="212">
        <f t="shared" si="1"/>
        <v>399</v>
      </c>
      <c r="I18" s="212">
        <f t="shared" si="2"/>
        <v>467</v>
      </c>
      <c r="J18" s="212">
        <f t="shared" si="3"/>
        <v>866</v>
      </c>
      <c r="K18" s="332" t="s">
        <v>277</v>
      </c>
    </row>
    <row r="19" spans="1:11" ht="17.25" customHeight="1" x14ac:dyDescent="0.3">
      <c r="A19" s="51" t="s">
        <v>28</v>
      </c>
      <c r="B19" s="212">
        <v>94</v>
      </c>
      <c r="C19" s="212">
        <v>137</v>
      </c>
      <c r="D19" s="368">
        <v>231</v>
      </c>
      <c r="E19" s="212">
        <v>0</v>
      </c>
      <c r="F19" s="212">
        <v>0</v>
      </c>
      <c r="G19" s="212">
        <v>0</v>
      </c>
      <c r="H19" s="212">
        <f t="shared" si="1"/>
        <v>94</v>
      </c>
      <c r="I19" s="212">
        <f t="shared" si="2"/>
        <v>137</v>
      </c>
      <c r="J19" s="212">
        <f t="shared" si="3"/>
        <v>231</v>
      </c>
      <c r="K19" s="27" t="s">
        <v>158</v>
      </c>
    </row>
    <row r="20" spans="1:11" ht="17.25" customHeight="1" x14ac:dyDescent="0.3">
      <c r="A20" s="51" t="s">
        <v>63</v>
      </c>
      <c r="B20" s="212">
        <v>67</v>
      </c>
      <c r="C20" s="212">
        <v>69</v>
      </c>
      <c r="D20" s="368">
        <v>136</v>
      </c>
      <c r="E20" s="212">
        <v>0</v>
      </c>
      <c r="F20" s="212">
        <v>0</v>
      </c>
      <c r="G20" s="212">
        <v>0</v>
      </c>
      <c r="H20" s="212">
        <f t="shared" si="1"/>
        <v>67</v>
      </c>
      <c r="I20" s="212">
        <f t="shared" si="2"/>
        <v>69</v>
      </c>
      <c r="J20" s="212">
        <f t="shared" si="3"/>
        <v>136</v>
      </c>
      <c r="K20" s="27" t="s">
        <v>449</v>
      </c>
    </row>
    <row r="21" spans="1:11" ht="17.25" customHeight="1" x14ac:dyDescent="0.25">
      <c r="A21" s="117" t="s">
        <v>280</v>
      </c>
      <c r="B21" s="212">
        <v>47</v>
      </c>
      <c r="C21" s="212">
        <v>6</v>
      </c>
      <c r="D21" s="368">
        <v>53</v>
      </c>
      <c r="E21" s="469">
        <v>0</v>
      </c>
      <c r="F21" s="469">
        <v>0</v>
      </c>
      <c r="G21" s="469">
        <v>0</v>
      </c>
      <c r="H21" s="212">
        <f t="shared" ref="H21" si="7">SUM(B21,E21)</f>
        <v>47</v>
      </c>
      <c r="I21" s="212">
        <f t="shared" ref="I21" si="8">SUM(C21,F21)</f>
        <v>6</v>
      </c>
      <c r="J21" s="212">
        <f t="shared" ref="J21" si="9">SUM(D21,G21)</f>
        <v>53</v>
      </c>
      <c r="K21" s="169" t="s">
        <v>281</v>
      </c>
    </row>
    <row r="22" spans="1:11" ht="17.25" customHeight="1" x14ac:dyDescent="0.3">
      <c r="A22" s="51" t="s">
        <v>11</v>
      </c>
      <c r="B22" s="212">
        <f>SUM(B9:B21)</f>
        <v>2430</v>
      </c>
      <c r="C22" s="469">
        <f t="shared" ref="C22:J22" si="10">SUM(C9:C21)</f>
        <v>2966</v>
      </c>
      <c r="D22" s="469">
        <f t="shared" si="10"/>
        <v>5396</v>
      </c>
      <c r="E22" s="469">
        <v>0</v>
      </c>
      <c r="F22" s="469">
        <v>0</v>
      </c>
      <c r="G22" s="469">
        <v>0</v>
      </c>
      <c r="H22" s="469">
        <f t="shared" si="10"/>
        <v>2430</v>
      </c>
      <c r="I22" s="469">
        <f t="shared" si="10"/>
        <v>2966</v>
      </c>
      <c r="J22" s="469">
        <f t="shared" si="10"/>
        <v>5396</v>
      </c>
      <c r="K22" s="27" t="s">
        <v>162</v>
      </c>
    </row>
    <row r="23" spans="1:11" ht="17.25" customHeight="1" x14ac:dyDescent="0.3">
      <c r="A23" s="53" t="s">
        <v>12</v>
      </c>
      <c r="B23" s="212"/>
      <c r="C23" s="212"/>
      <c r="D23" s="212"/>
      <c r="E23" s="212"/>
      <c r="F23" s="212"/>
      <c r="G23" s="212"/>
      <c r="H23" s="212"/>
      <c r="I23" s="212"/>
      <c r="J23" s="212"/>
      <c r="K23" s="4" t="s">
        <v>171</v>
      </c>
    </row>
    <row r="24" spans="1:11" ht="17.25" customHeight="1" x14ac:dyDescent="0.3">
      <c r="A24" s="51" t="s">
        <v>20</v>
      </c>
      <c r="B24" s="212">
        <v>47</v>
      </c>
      <c r="C24" s="212">
        <v>28</v>
      </c>
      <c r="D24" s="212">
        <v>75</v>
      </c>
      <c r="E24" s="212">
        <v>0</v>
      </c>
      <c r="F24" s="212">
        <v>0</v>
      </c>
      <c r="G24" s="212">
        <v>0</v>
      </c>
      <c r="H24" s="212">
        <f>SUM(B24,E24)</f>
        <v>47</v>
      </c>
      <c r="I24" s="212">
        <f t="shared" ref="I24:J24" si="11">SUM(C24,F24)</f>
        <v>28</v>
      </c>
      <c r="J24" s="212">
        <f t="shared" si="11"/>
        <v>75</v>
      </c>
      <c r="K24" s="27" t="s">
        <v>148</v>
      </c>
    </row>
    <row r="25" spans="1:11" ht="17.25" customHeight="1" x14ac:dyDescent="0.3">
      <c r="A25" s="51" t="s">
        <v>24</v>
      </c>
      <c r="B25" s="212">
        <v>232</v>
      </c>
      <c r="C25" s="212">
        <v>153</v>
      </c>
      <c r="D25" s="212">
        <v>385</v>
      </c>
      <c r="E25" s="469">
        <v>0</v>
      </c>
      <c r="F25" s="469">
        <v>0</v>
      </c>
      <c r="G25" s="469">
        <v>0</v>
      </c>
      <c r="H25" s="212">
        <f t="shared" ref="H25:H32" si="12">SUM(B25,E25)</f>
        <v>232</v>
      </c>
      <c r="I25" s="212">
        <f t="shared" ref="I25:I32" si="13">SUM(C25,F25)</f>
        <v>153</v>
      </c>
      <c r="J25" s="212">
        <f t="shared" ref="J25:J32" si="14">SUM(D25,G25)</f>
        <v>385</v>
      </c>
      <c r="K25" s="59" t="s">
        <v>167</v>
      </c>
    </row>
    <row r="26" spans="1:11" ht="17.25" customHeight="1" x14ac:dyDescent="0.3">
      <c r="A26" s="367" t="s">
        <v>292</v>
      </c>
      <c r="B26" s="368">
        <v>28</v>
      </c>
      <c r="C26" s="368">
        <v>2</v>
      </c>
      <c r="D26" s="368">
        <v>30</v>
      </c>
      <c r="E26" s="469">
        <v>0</v>
      </c>
      <c r="F26" s="469">
        <v>0</v>
      </c>
      <c r="G26" s="469">
        <v>0</v>
      </c>
      <c r="H26" s="368">
        <f t="shared" ref="H26" si="15">SUM(B26,E26)</f>
        <v>28</v>
      </c>
      <c r="I26" s="368">
        <f t="shared" ref="I26" si="16">SUM(C26,F26)</f>
        <v>2</v>
      </c>
      <c r="J26" s="368">
        <f t="shared" ref="J26" si="17">SUM(D26,G26)</f>
        <v>30</v>
      </c>
      <c r="K26" s="27" t="s">
        <v>511</v>
      </c>
    </row>
    <row r="27" spans="1:11" ht="17.25" customHeight="1" x14ac:dyDescent="0.3">
      <c r="A27" s="51" t="s">
        <v>44</v>
      </c>
      <c r="B27" s="212">
        <v>97</v>
      </c>
      <c r="C27" s="212">
        <v>142</v>
      </c>
      <c r="D27" s="212">
        <v>239</v>
      </c>
      <c r="E27" s="469">
        <v>0</v>
      </c>
      <c r="F27" s="469">
        <v>0</v>
      </c>
      <c r="G27" s="469">
        <v>0</v>
      </c>
      <c r="H27" s="212">
        <f t="shared" si="12"/>
        <v>97</v>
      </c>
      <c r="I27" s="212">
        <f t="shared" si="13"/>
        <v>142</v>
      </c>
      <c r="J27" s="212">
        <f t="shared" si="14"/>
        <v>239</v>
      </c>
      <c r="K27" s="27" t="s">
        <v>174</v>
      </c>
    </row>
    <row r="28" spans="1:11" ht="17.25" customHeight="1" x14ac:dyDescent="0.3">
      <c r="A28" s="51" t="s">
        <v>4</v>
      </c>
      <c r="B28" s="212">
        <v>141</v>
      </c>
      <c r="C28" s="212">
        <v>240</v>
      </c>
      <c r="D28" s="212">
        <v>381</v>
      </c>
      <c r="E28" s="469">
        <v>0</v>
      </c>
      <c r="F28" s="469">
        <v>0</v>
      </c>
      <c r="G28" s="469">
        <v>0</v>
      </c>
      <c r="H28" s="212">
        <f t="shared" si="12"/>
        <v>141</v>
      </c>
      <c r="I28" s="212">
        <f t="shared" si="13"/>
        <v>240</v>
      </c>
      <c r="J28" s="212">
        <f t="shared" si="14"/>
        <v>381</v>
      </c>
      <c r="K28" s="27" t="s">
        <v>175</v>
      </c>
    </row>
    <row r="29" spans="1:11" ht="17.25" customHeight="1" x14ac:dyDescent="0.25">
      <c r="A29" s="117" t="s">
        <v>280</v>
      </c>
      <c r="B29" s="212">
        <v>85</v>
      </c>
      <c r="C29" s="212">
        <v>7</v>
      </c>
      <c r="D29" s="212">
        <v>92</v>
      </c>
      <c r="E29" s="469">
        <v>0</v>
      </c>
      <c r="F29" s="469">
        <v>0</v>
      </c>
      <c r="G29" s="469">
        <v>0</v>
      </c>
      <c r="H29" s="212">
        <f t="shared" si="12"/>
        <v>85</v>
      </c>
      <c r="I29" s="212">
        <f t="shared" si="13"/>
        <v>7</v>
      </c>
      <c r="J29" s="212">
        <f t="shared" si="14"/>
        <v>92</v>
      </c>
      <c r="K29" s="169" t="s">
        <v>281</v>
      </c>
    </row>
    <row r="30" spans="1:11" ht="17.25" customHeight="1" x14ac:dyDescent="0.3">
      <c r="A30" s="117" t="s">
        <v>25</v>
      </c>
      <c r="B30" s="212">
        <v>124</v>
      </c>
      <c r="C30" s="212">
        <v>116</v>
      </c>
      <c r="D30" s="368">
        <v>240</v>
      </c>
      <c r="E30" s="469">
        <v>0</v>
      </c>
      <c r="F30" s="469">
        <v>0</v>
      </c>
      <c r="G30" s="469">
        <v>0</v>
      </c>
      <c r="H30" s="212">
        <f t="shared" si="12"/>
        <v>124</v>
      </c>
      <c r="I30" s="212">
        <f t="shared" si="13"/>
        <v>116</v>
      </c>
      <c r="J30" s="212">
        <f t="shared" si="14"/>
        <v>240</v>
      </c>
      <c r="K30" s="27" t="s">
        <v>277</v>
      </c>
    </row>
    <row r="31" spans="1:11" ht="17.25" customHeight="1" x14ac:dyDescent="0.3">
      <c r="A31" s="367" t="s">
        <v>28</v>
      </c>
      <c r="B31" s="368">
        <v>0</v>
      </c>
      <c r="C31" s="368">
        <v>1</v>
      </c>
      <c r="D31" s="368">
        <v>1</v>
      </c>
      <c r="E31" s="469">
        <v>0</v>
      </c>
      <c r="F31" s="469">
        <v>0</v>
      </c>
      <c r="G31" s="469">
        <v>0</v>
      </c>
      <c r="H31" s="368">
        <f t="shared" ref="H31" si="18">SUM(B31,E31)</f>
        <v>0</v>
      </c>
      <c r="I31" s="368">
        <f t="shared" ref="I31" si="19">SUM(C31,F31)</f>
        <v>1</v>
      </c>
      <c r="J31" s="368">
        <f t="shared" ref="J31" si="20">SUM(D31,G31)</f>
        <v>1</v>
      </c>
      <c r="K31" s="73" t="s">
        <v>158</v>
      </c>
    </row>
    <row r="32" spans="1:11" ht="17.25" customHeight="1" x14ac:dyDescent="0.3">
      <c r="A32" s="117" t="s">
        <v>63</v>
      </c>
      <c r="B32" s="212">
        <v>37</v>
      </c>
      <c r="C32" s="212">
        <v>14</v>
      </c>
      <c r="D32" s="368">
        <v>51</v>
      </c>
      <c r="E32" s="469">
        <v>0</v>
      </c>
      <c r="F32" s="469">
        <v>0</v>
      </c>
      <c r="G32" s="469">
        <v>0</v>
      </c>
      <c r="H32" s="212">
        <f t="shared" si="12"/>
        <v>37</v>
      </c>
      <c r="I32" s="212">
        <f t="shared" si="13"/>
        <v>14</v>
      </c>
      <c r="J32" s="212">
        <f t="shared" si="14"/>
        <v>51</v>
      </c>
      <c r="K32" s="73" t="s">
        <v>449</v>
      </c>
    </row>
    <row r="33" spans="1:11" ht="17.25" customHeight="1" thickBot="1" x14ac:dyDescent="0.35">
      <c r="A33" s="54" t="s">
        <v>13</v>
      </c>
      <c r="B33" s="218">
        <f>SUM(B24:B32)</f>
        <v>791</v>
      </c>
      <c r="C33" s="218">
        <f t="shared" ref="C33:J33" si="21">SUM(C24:C32)</f>
        <v>703</v>
      </c>
      <c r="D33" s="218">
        <f t="shared" si="21"/>
        <v>1494</v>
      </c>
      <c r="E33" s="469">
        <v>0</v>
      </c>
      <c r="F33" s="469">
        <v>0</v>
      </c>
      <c r="G33" s="469">
        <v>0</v>
      </c>
      <c r="H33" s="218">
        <f t="shared" si="21"/>
        <v>791</v>
      </c>
      <c r="I33" s="218">
        <f t="shared" si="21"/>
        <v>703</v>
      </c>
      <c r="J33" s="218">
        <f t="shared" si="21"/>
        <v>1494</v>
      </c>
      <c r="K33" s="60" t="s">
        <v>172</v>
      </c>
    </row>
    <row r="34" spans="1:11" ht="17.25" customHeight="1" thickBot="1" x14ac:dyDescent="0.3">
      <c r="A34" s="52" t="s">
        <v>78</v>
      </c>
      <c r="B34" s="217">
        <f>SUM(B33,B22)</f>
        <v>3221</v>
      </c>
      <c r="C34" s="248">
        <f t="shared" ref="C34:J34" si="22">SUM(C33,C22)</f>
        <v>3669</v>
      </c>
      <c r="D34" s="248">
        <f t="shared" si="22"/>
        <v>6890</v>
      </c>
      <c r="E34" s="248">
        <f t="shared" si="22"/>
        <v>0</v>
      </c>
      <c r="F34" s="248">
        <f t="shared" si="22"/>
        <v>0</v>
      </c>
      <c r="G34" s="248">
        <f t="shared" si="22"/>
        <v>0</v>
      </c>
      <c r="H34" s="248">
        <f t="shared" si="22"/>
        <v>3221</v>
      </c>
      <c r="I34" s="248">
        <f t="shared" si="22"/>
        <v>3669</v>
      </c>
      <c r="J34" s="248">
        <f t="shared" si="22"/>
        <v>6890</v>
      </c>
      <c r="K34" s="248" t="s">
        <v>526</v>
      </c>
    </row>
    <row r="35" spans="1:11" ht="16.2" thickTop="1" x14ac:dyDescent="0.3">
      <c r="B35" s="8"/>
      <c r="C35" s="8"/>
      <c r="D35" s="8"/>
      <c r="E35" s="8"/>
      <c r="F35" s="8"/>
      <c r="G35" s="8"/>
      <c r="H35" s="8"/>
      <c r="I35" s="8"/>
      <c r="J35" s="8"/>
    </row>
    <row r="36" spans="1:11" ht="15.6" x14ac:dyDescent="0.3">
      <c r="B36" s="8"/>
      <c r="C36" s="8"/>
      <c r="D36" s="8"/>
      <c r="E36" s="8"/>
      <c r="F36" s="8"/>
      <c r="G36" s="8"/>
      <c r="H36" s="8"/>
      <c r="I36" s="8"/>
      <c r="J36" s="8"/>
    </row>
    <row r="37" spans="1:11" ht="15.6" x14ac:dyDescent="0.3">
      <c r="B37" s="8"/>
      <c r="C37" s="8"/>
      <c r="D37" s="8"/>
      <c r="E37" s="8"/>
      <c r="F37" s="8"/>
      <c r="G37" s="8"/>
      <c r="H37" s="8"/>
      <c r="I37" s="8"/>
      <c r="J37" s="8"/>
    </row>
    <row r="38" spans="1:11" ht="15.6" x14ac:dyDescent="0.3">
      <c r="B38" s="8"/>
      <c r="C38" s="8"/>
      <c r="D38" s="8"/>
      <c r="E38" s="8"/>
      <c r="F38" s="8"/>
      <c r="G38" s="8"/>
      <c r="H38" s="8"/>
      <c r="I38" s="8"/>
      <c r="J38" s="8"/>
    </row>
    <row r="39" spans="1:11" ht="15.6" x14ac:dyDescent="0.3">
      <c r="B39" s="8"/>
      <c r="C39" s="8"/>
      <c r="D39" s="8"/>
      <c r="E39" s="8"/>
      <c r="F39" s="8"/>
      <c r="G39" s="8"/>
      <c r="H39" s="8"/>
      <c r="I39" s="8"/>
      <c r="J39" s="8"/>
    </row>
    <row r="40" spans="1:11" ht="15.6" x14ac:dyDescent="0.3">
      <c r="B40" s="8"/>
      <c r="C40" s="8"/>
      <c r="D40" s="8"/>
      <c r="E40" s="8"/>
      <c r="F40" s="8"/>
      <c r="G40" s="8"/>
      <c r="H40" s="8"/>
      <c r="I40" s="8"/>
      <c r="J40" s="8"/>
    </row>
    <row r="41" spans="1:11" x14ac:dyDescent="0.25">
      <c r="B41" s="11"/>
      <c r="C41" s="11"/>
      <c r="D41" s="11"/>
      <c r="E41" s="11"/>
      <c r="F41" s="11"/>
      <c r="G41" s="11"/>
      <c r="H41" s="11"/>
      <c r="I41" s="11"/>
      <c r="J41" s="11"/>
    </row>
    <row r="42" spans="1:11" x14ac:dyDescent="0.25">
      <c r="B42" s="11"/>
      <c r="C42" s="11"/>
      <c r="D42" s="11"/>
      <c r="E42" s="11"/>
      <c r="F42" s="11"/>
      <c r="G42" s="11"/>
      <c r="H42" s="11"/>
      <c r="I42" s="11"/>
      <c r="J42" s="11"/>
    </row>
    <row r="43" spans="1:11" x14ac:dyDescent="0.25">
      <c r="B43" s="11"/>
      <c r="C43" s="11"/>
      <c r="D43" s="11"/>
      <c r="E43" s="11"/>
      <c r="F43" s="11"/>
      <c r="G43" s="11"/>
      <c r="H43" s="11"/>
      <c r="I43" s="11"/>
      <c r="J43" s="11"/>
    </row>
    <row r="44" spans="1:11" x14ac:dyDescent="0.25">
      <c r="B44" s="11"/>
      <c r="C44" s="11"/>
      <c r="D44" s="11"/>
      <c r="E44" s="11"/>
      <c r="F44" s="11"/>
      <c r="G44" s="11"/>
      <c r="H44" s="11"/>
      <c r="I44" s="11"/>
      <c r="J44" s="11"/>
    </row>
    <row r="45" spans="1:11" x14ac:dyDescent="0.25">
      <c r="B45" s="11"/>
      <c r="C45" s="11"/>
      <c r="D45" s="11"/>
      <c r="E45" s="11"/>
      <c r="F45" s="11"/>
      <c r="G45" s="11"/>
      <c r="H45" s="11"/>
      <c r="I45" s="11"/>
      <c r="J45" s="11"/>
    </row>
    <row r="46" spans="1:11" x14ac:dyDescent="0.25">
      <c r="B46" s="11"/>
      <c r="C46" s="11"/>
      <c r="D46" s="11"/>
      <c r="E46" s="11"/>
      <c r="F46" s="11"/>
      <c r="G46" s="11"/>
      <c r="H46" s="11"/>
      <c r="I46" s="11"/>
      <c r="J46" s="11"/>
    </row>
    <row r="47" spans="1:11" x14ac:dyDescent="0.25">
      <c r="B47" s="11"/>
      <c r="C47" s="11"/>
      <c r="D47" s="11"/>
      <c r="E47" s="11"/>
      <c r="F47" s="11"/>
      <c r="G47" s="11"/>
      <c r="H47" s="11"/>
      <c r="I47" s="11"/>
      <c r="J47" s="11"/>
    </row>
    <row r="48" spans="1:11" x14ac:dyDescent="0.25">
      <c r="B48" s="11"/>
      <c r="C48" s="11"/>
      <c r="D48" s="11"/>
      <c r="E48" s="11"/>
      <c r="F48" s="11"/>
      <c r="G48" s="11"/>
      <c r="H48" s="11"/>
      <c r="I48" s="11"/>
      <c r="J48" s="11"/>
    </row>
    <row r="49" spans="2:10" x14ac:dyDescent="0.25">
      <c r="B49" s="11"/>
      <c r="C49" s="11"/>
      <c r="D49" s="11"/>
      <c r="E49" s="11"/>
      <c r="F49" s="11"/>
      <c r="G49" s="11"/>
      <c r="H49" s="11"/>
      <c r="I49" s="11"/>
      <c r="J49" s="11"/>
    </row>
    <row r="50" spans="2:10" x14ac:dyDescent="0.25">
      <c r="B50" s="11"/>
      <c r="C50" s="11"/>
      <c r="D50" s="11"/>
      <c r="E50" s="11"/>
      <c r="F50" s="11"/>
      <c r="G50" s="11"/>
      <c r="H50" s="11"/>
      <c r="I50" s="11"/>
      <c r="J50" s="11"/>
    </row>
    <row r="51" spans="2:10" x14ac:dyDescent="0.25">
      <c r="B51" s="11"/>
      <c r="C51" s="11"/>
      <c r="D51" s="11"/>
      <c r="E51" s="11"/>
      <c r="F51" s="11"/>
      <c r="G51" s="11"/>
      <c r="H51" s="11"/>
      <c r="I51" s="11"/>
      <c r="J51" s="11"/>
    </row>
    <row r="52" spans="2:10" x14ac:dyDescent="0.25">
      <c r="B52" s="11"/>
      <c r="C52" s="11"/>
      <c r="D52" s="11"/>
      <c r="E52" s="11"/>
      <c r="F52" s="11"/>
      <c r="G52" s="11"/>
      <c r="H52" s="11"/>
      <c r="I52" s="11"/>
      <c r="J52" s="11"/>
    </row>
    <row r="53" spans="2:10" x14ac:dyDescent="0.25">
      <c r="B53" s="11"/>
      <c r="C53" s="11"/>
      <c r="D53" s="11"/>
      <c r="E53" s="11"/>
      <c r="F53" s="11"/>
      <c r="G53" s="11"/>
      <c r="H53" s="11"/>
      <c r="I53" s="11"/>
      <c r="J53" s="11"/>
    </row>
    <row r="54" spans="2:10" x14ac:dyDescent="0.25">
      <c r="B54" s="11"/>
      <c r="C54" s="11"/>
      <c r="D54" s="11"/>
      <c r="E54" s="11"/>
      <c r="F54" s="11"/>
      <c r="G54" s="11"/>
      <c r="H54" s="11"/>
      <c r="I54" s="11"/>
      <c r="J54" s="11"/>
    </row>
    <row r="55" spans="2:10" x14ac:dyDescent="0.25">
      <c r="B55" s="11"/>
      <c r="C55" s="11"/>
      <c r="D55" s="11"/>
      <c r="E55" s="11"/>
      <c r="F55" s="11"/>
      <c r="G55" s="11"/>
      <c r="H55" s="11"/>
      <c r="I55" s="11"/>
      <c r="J55" s="11"/>
    </row>
    <row r="56" spans="2:10" x14ac:dyDescent="0.25">
      <c r="B56" s="11"/>
      <c r="C56" s="11"/>
      <c r="D56" s="11"/>
      <c r="E56" s="11"/>
      <c r="F56" s="11"/>
      <c r="G56" s="11"/>
      <c r="H56" s="11"/>
      <c r="I56" s="11"/>
      <c r="J56" s="11"/>
    </row>
  </sheetData>
  <mergeCells count="7">
    <mergeCell ref="A2:K2"/>
    <mergeCell ref="A1:K1"/>
    <mergeCell ref="K4:K7"/>
    <mergeCell ref="B4:D4"/>
    <mergeCell ref="E4:G4"/>
    <mergeCell ref="H4:J4"/>
    <mergeCell ref="A4:A7"/>
  </mergeCells>
  <phoneticPr fontId="2" type="noConversion"/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K110"/>
  <sheetViews>
    <sheetView rightToLeft="1" view="pageBreakPreview" topLeftCell="A13" zoomScale="80" zoomScaleNormal="60" zoomScaleSheetLayoutView="80" workbookViewId="0">
      <selection activeCell="N10" sqref="N10"/>
    </sheetView>
  </sheetViews>
  <sheetFormatPr defaultColWidth="9.109375" defaultRowHeight="13.2" x14ac:dyDescent="0.25"/>
  <cols>
    <col min="1" max="1" width="37.88671875" style="62" customWidth="1"/>
    <col min="2" max="9" width="9.5546875" style="62" customWidth="1"/>
    <col min="10" max="10" width="8.44140625" style="62" customWidth="1"/>
    <col min="11" max="11" width="46.44140625" style="62" customWidth="1"/>
    <col min="12" max="16384" width="9.109375" style="62"/>
  </cols>
  <sheetData>
    <row r="1" spans="1:11" s="49" customFormat="1" ht="20.25" customHeight="1" x14ac:dyDescent="0.65">
      <c r="A1" s="714"/>
      <c r="B1" s="714"/>
      <c r="C1" s="714"/>
      <c r="D1" s="714"/>
      <c r="E1" s="714"/>
      <c r="F1" s="714"/>
      <c r="G1" s="714"/>
      <c r="H1" s="714"/>
      <c r="I1" s="714"/>
      <c r="J1" s="714"/>
    </row>
    <row r="2" spans="1:11" s="49" customFormat="1" ht="25.5" customHeight="1" x14ac:dyDescent="0.65">
      <c r="A2" s="699" t="s">
        <v>775</v>
      </c>
      <c r="B2" s="699"/>
      <c r="C2" s="699"/>
      <c r="D2" s="699"/>
      <c r="E2" s="699"/>
      <c r="F2" s="699"/>
      <c r="G2" s="699"/>
      <c r="H2" s="699"/>
      <c r="I2" s="699"/>
      <c r="J2" s="699"/>
      <c r="K2" s="699"/>
    </row>
    <row r="3" spans="1:11" s="49" customFormat="1" ht="42.75" customHeight="1" x14ac:dyDescent="0.65">
      <c r="A3" s="700" t="s">
        <v>776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</row>
    <row r="4" spans="1:11" s="49" customFormat="1" ht="27.75" customHeight="1" thickBot="1" x14ac:dyDescent="0.7">
      <c r="A4" s="197" t="s">
        <v>621</v>
      </c>
      <c r="B4" s="57"/>
      <c r="C4" s="57"/>
      <c r="D4" s="57"/>
      <c r="E4" s="57"/>
      <c r="F4" s="57"/>
      <c r="G4" s="57"/>
      <c r="H4" s="57"/>
      <c r="I4" s="57"/>
      <c r="J4" s="57"/>
      <c r="K4" s="61" t="s">
        <v>622</v>
      </c>
    </row>
    <row r="5" spans="1:11" ht="17.25" customHeight="1" thickTop="1" x14ac:dyDescent="0.3">
      <c r="A5" s="717" t="s">
        <v>15</v>
      </c>
      <c r="B5" s="716" t="s">
        <v>6</v>
      </c>
      <c r="C5" s="716"/>
      <c r="D5" s="716"/>
      <c r="E5" s="716" t="s">
        <v>7</v>
      </c>
      <c r="F5" s="716"/>
      <c r="G5" s="716"/>
      <c r="H5" s="716" t="s">
        <v>236</v>
      </c>
      <c r="I5" s="716"/>
      <c r="J5" s="716"/>
      <c r="K5" s="719" t="s">
        <v>166</v>
      </c>
    </row>
    <row r="6" spans="1:11" ht="17.25" customHeight="1" x14ac:dyDescent="0.3">
      <c r="A6" s="674"/>
      <c r="B6" s="722" t="s">
        <v>448</v>
      </c>
      <c r="C6" s="722"/>
      <c r="D6" s="722"/>
      <c r="E6" s="722" t="s">
        <v>128</v>
      </c>
      <c r="F6" s="722"/>
      <c r="G6" s="722"/>
      <c r="H6" s="722" t="s">
        <v>129</v>
      </c>
      <c r="I6" s="722"/>
      <c r="J6" s="722"/>
      <c r="K6" s="720"/>
    </row>
    <row r="7" spans="1:11" ht="17.25" customHeight="1" x14ac:dyDescent="0.3">
      <c r="A7" s="674"/>
      <c r="B7" s="310" t="s">
        <v>237</v>
      </c>
      <c r="C7" s="310" t="s">
        <v>238</v>
      </c>
      <c r="D7" s="310" t="s">
        <v>243</v>
      </c>
      <c r="E7" s="310" t="s">
        <v>237</v>
      </c>
      <c r="F7" s="310" t="s">
        <v>238</v>
      </c>
      <c r="G7" s="310" t="s">
        <v>243</v>
      </c>
      <c r="H7" s="310" t="s">
        <v>237</v>
      </c>
      <c r="I7" s="310" t="s">
        <v>238</v>
      </c>
      <c r="J7" s="310" t="s">
        <v>243</v>
      </c>
      <c r="K7" s="720"/>
    </row>
    <row r="8" spans="1:11" ht="17.25" customHeight="1" thickBot="1" x14ac:dyDescent="0.35">
      <c r="A8" s="718"/>
      <c r="B8" s="311" t="s">
        <v>240</v>
      </c>
      <c r="C8" s="311" t="s">
        <v>241</v>
      </c>
      <c r="D8" s="311" t="s">
        <v>242</v>
      </c>
      <c r="E8" s="311" t="s">
        <v>240</v>
      </c>
      <c r="F8" s="311" t="s">
        <v>241</v>
      </c>
      <c r="G8" s="311" t="s">
        <v>242</v>
      </c>
      <c r="H8" s="311" t="s">
        <v>240</v>
      </c>
      <c r="I8" s="311" t="s">
        <v>241</v>
      </c>
      <c r="J8" s="311" t="s">
        <v>242</v>
      </c>
      <c r="K8" s="721"/>
    </row>
    <row r="9" spans="1:11" s="65" customFormat="1" ht="23.25" customHeight="1" x14ac:dyDescent="0.25">
      <c r="A9" s="270" t="s">
        <v>9</v>
      </c>
      <c r="B9" s="270"/>
      <c r="C9" s="270"/>
      <c r="D9" s="270"/>
      <c r="E9" s="270"/>
      <c r="F9" s="270"/>
      <c r="G9" s="270"/>
      <c r="H9" s="270"/>
      <c r="I9" s="270"/>
      <c r="J9" s="270"/>
      <c r="K9" s="271" t="s">
        <v>165</v>
      </c>
    </row>
    <row r="10" spans="1:11" s="65" customFormat="1" ht="21" customHeight="1" x14ac:dyDescent="0.3">
      <c r="A10" s="474" t="s">
        <v>53</v>
      </c>
      <c r="B10" s="469">
        <v>124</v>
      </c>
      <c r="C10" s="469">
        <v>93</v>
      </c>
      <c r="D10" s="469">
        <v>217</v>
      </c>
      <c r="E10" s="469">
        <v>0</v>
      </c>
      <c r="F10" s="469">
        <v>0</v>
      </c>
      <c r="G10" s="469">
        <v>0</v>
      </c>
      <c r="H10" s="469">
        <f>E10+B10</f>
        <v>124</v>
      </c>
      <c r="I10" s="469">
        <f t="shared" ref="I10" si="0">F10+C10</f>
        <v>93</v>
      </c>
      <c r="J10" s="469">
        <f>SUM(H10:I10)</f>
        <v>217</v>
      </c>
      <c r="K10" s="27" t="s">
        <v>176</v>
      </c>
    </row>
    <row r="11" spans="1:11" s="65" customFormat="1" ht="21" customHeight="1" x14ac:dyDescent="0.3">
      <c r="A11" s="474" t="s">
        <v>734</v>
      </c>
      <c r="B11" s="469">
        <v>21</v>
      </c>
      <c r="C11" s="469">
        <v>24</v>
      </c>
      <c r="D11" s="469">
        <v>45</v>
      </c>
      <c r="E11" s="469">
        <v>0</v>
      </c>
      <c r="F11" s="469">
        <v>0</v>
      </c>
      <c r="G11" s="469">
        <v>0</v>
      </c>
      <c r="H11" s="469">
        <f t="shared" ref="H11:H25" si="1">E11+B11</f>
        <v>21</v>
      </c>
      <c r="I11" s="469">
        <f t="shared" ref="I11:I24" si="2">F11+C11</f>
        <v>24</v>
      </c>
      <c r="J11" s="469">
        <f t="shared" ref="J11:J25" si="3">SUM(H11:I11)</f>
        <v>45</v>
      </c>
      <c r="K11" s="27" t="s">
        <v>177</v>
      </c>
    </row>
    <row r="12" spans="1:11" s="65" customFormat="1" ht="21" customHeight="1" x14ac:dyDescent="0.3">
      <c r="A12" s="474" t="s">
        <v>566</v>
      </c>
      <c r="B12" s="469">
        <v>85</v>
      </c>
      <c r="C12" s="469">
        <v>28</v>
      </c>
      <c r="D12" s="469">
        <v>113</v>
      </c>
      <c r="E12" s="469">
        <v>0</v>
      </c>
      <c r="F12" s="469">
        <v>0</v>
      </c>
      <c r="G12" s="469">
        <v>0</v>
      </c>
      <c r="H12" s="469">
        <f t="shared" si="1"/>
        <v>85</v>
      </c>
      <c r="I12" s="469">
        <f t="shared" si="2"/>
        <v>28</v>
      </c>
      <c r="J12" s="469">
        <f t="shared" si="3"/>
        <v>113</v>
      </c>
      <c r="K12" s="27" t="s">
        <v>178</v>
      </c>
    </row>
    <row r="13" spans="1:11" s="65" customFormat="1" ht="21" customHeight="1" x14ac:dyDescent="0.3">
      <c r="A13" s="474" t="s">
        <v>71</v>
      </c>
      <c r="B13" s="469">
        <v>51</v>
      </c>
      <c r="C13" s="469">
        <v>34</v>
      </c>
      <c r="D13" s="469">
        <v>85</v>
      </c>
      <c r="E13" s="469">
        <v>0</v>
      </c>
      <c r="F13" s="469">
        <v>0</v>
      </c>
      <c r="G13" s="469">
        <v>0</v>
      </c>
      <c r="H13" s="469">
        <f t="shared" si="1"/>
        <v>51</v>
      </c>
      <c r="I13" s="469">
        <f t="shared" si="2"/>
        <v>34</v>
      </c>
      <c r="J13" s="469">
        <f t="shared" si="3"/>
        <v>85</v>
      </c>
      <c r="K13" s="27" t="s">
        <v>179</v>
      </c>
    </row>
    <row r="14" spans="1:11" s="65" customFormat="1" ht="21" customHeight="1" x14ac:dyDescent="0.3">
      <c r="A14" s="474" t="s">
        <v>69</v>
      </c>
      <c r="B14" s="469">
        <v>34</v>
      </c>
      <c r="C14" s="469">
        <v>69</v>
      </c>
      <c r="D14" s="469">
        <v>103</v>
      </c>
      <c r="E14" s="469">
        <v>0</v>
      </c>
      <c r="F14" s="469">
        <v>0</v>
      </c>
      <c r="G14" s="469">
        <v>0</v>
      </c>
      <c r="H14" s="469">
        <f t="shared" si="1"/>
        <v>34</v>
      </c>
      <c r="I14" s="469">
        <f t="shared" si="2"/>
        <v>69</v>
      </c>
      <c r="J14" s="469">
        <f t="shared" si="3"/>
        <v>103</v>
      </c>
      <c r="K14" s="27" t="s">
        <v>180</v>
      </c>
    </row>
    <row r="15" spans="1:11" s="65" customFormat="1" ht="21.75" customHeight="1" x14ac:dyDescent="0.3">
      <c r="A15" s="474" t="s">
        <v>733</v>
      </c>
      <c r="B15" s="469">
        <v>11</v>
      </c>
      <c r="C15" s="469">
        <v>34</v>
      </c>
      <c r="D15" s="469">
        <v>45</v>
      </c>
      <c r="E15" s="469">
        <v>0</v>
      </c>
      <c r="F15" s="469">
        <v>0</v>
      </c>
      <c r="G15" s="469">
        <v>0</v>
      </c>
      <c r="H15" s="469">
        <f t="shared" si="1"/>
        <v>11</v>
      </c>
      <c r="I15" s="469">
        <f t="shared" si="2"/>
        <v>34</v>
      </c>
      <c r="J15" s="469">
        <f t="shared" si="3"/>
        <v>45</v>
      </c>
      <c r="K15" s="59" t="s">
        <v>735</v>
      </c>
    </row>
    <row r="16" spans="1:11" s="65" customFormat="1" ht="21" customHeight="1" x14ac:dyDescent="0.3">
      <c r="A16" s="474" t="s">
        <v>737</v>
      </c>
      <c r="B16" s="469">
        <v>17</v>
      </c>
      <c r="C16" s="469">
        <v>44</v>
      </c>
      <c r="D16" s="469">
        <v>61</v>
      </c>
      <c r="E16" s="469">
        <v>0</v>
      </c>
      <c r="F16" s="469">
        <v>0</v>
      </c>
      <c r="G16" s="469">
        <v>0</v>
      </c>
      <c r="H16" s="469">
        <f t="shared" si="1"/>
        <v>17</v>
      </c>
      <c r="I16" s="469">
        <f t="shared" si="2"/>
        <v>44</v>
      </c>
      <c r="J16" s="469">
        <f t="shared" si="3"/>
        <v>61</v>
      </c>
      <c r="K16" s="27" t="s">
        <v>736</v>
      </c>
    </row>
    <row r="17" spans="1:11" s="65" customFormat="1" ht="21" customHeight="1" x14ac:dyDescent="0.3">
      <c r="A17" s="474" t="s">
        <v>55</v>
      </c>
      <c r="B17" s="469">
        <v>44</v>
      </c>
      <c r="C17" s="469">
        <v>28</v>
      </c>
      <c r="D17" s="469">
        <v>72</v>
      </c>
      <c r="E17" s="469">
        <v>0</v>
      </c>
      <c r="F17" s="469">
        <v>0</v>
      </c>
      <c r="G17" s="469">
        <v>0</v>
      </c>
      <c r="H17" s="469">
        <f t="shared" si="1"/>
        <v>44</v>
      </c>
      <c r="I17" s="469">
        <f t="shared" si="2"/>
        <v>28</v>
      </c>
      <c r="J17" s="469">
        <f t="shared" si="3"/>
        <v>72</v>
      </c>
      <c r="K17" s="27" t="s">
        <v>181</v>
      </c>
    </row>
    <row r="18" spans="1:11" s="65" customFormat="1" ht="21" customHeight="1" x14ac:dyDescent="0.3">
      <c r="A18" s="474" t="s">
        <v>43</v>
      </c>
      <c r="B18" s="469">
        <v>11</v>
      </c>
      <c r="C18" s="469">
        <v>34</v>
      </c>
      <c r="D18" s="469">
        <v>45</v>
      </c>
      <c r="E18" s="469">
        <v>0</v>
      </c>
      <c r="F18" s="469">
        <v>0</v>
      </c>
      <c r="G18" s="469">
        <v>0</v>
      </c>
      <c r="H18" s="469">
        <f t="shared" si="1"/>
        <v>11</v>
      </c>
      <c r="I18" s="469">
        <f t="shared" si="2"/>
        <v>34</v>
      </c>
      <c r="J18" s="469">
        <f t="shared" si="3"/>
        <v>45</v>
      </c>
      <c r="K18" s="27" t="s">
        <v>182</v>
      </c>
    </row>
    <row r="19" spans="1:11" s="65" customFormat="1" ht="21" customHeight="1" x14ac:dyDescent="0.3">
      <c r="A19" s="474" t="s">
        <v>3</v>
      </c>
      <c r="B19" s="469">
        <v>63</v>
      </c>
      <c r="C19" s="469">
        <v>58</v>
      </c>
      <c r="D19" s="469">
        <v>121</v>
      </c>
      <c r="E19" s="469">
        <v>0</v>
      </c>
      <c r="F19" s="469">
        <v>1</v>
      </c>
      <c r="G19" s="469">
        <v>0</v>
      </c>
      <c r="H19" s="469">
        <f t="shared" si="1"/>
        <v>63</v>
      </c>
      <c r="I19" s="469">
        <f t="shared" si="2"/>
        <v>59</v>
      </c>
      <c r="J19" s="469">
        <f t="shared" si="3"/>
        <v>122</v>
      </c>
      <c r="K19" s="27" t="s">
        <v>183</v>
      </c>
    </row>
    <row r="20" spans="1:11" s="65" customFormat="1" ht="21" customHeight="1" x14ac:dyDescent="0.3">
      <c r="A20" s="474" t="s">
        <v>45</v>
      </c>
      <c r="B20" s="469">
        <v>64</v>
      </c>
      <c r="C20" s="469">
        <v>68</v>
      </c>
      <c r="D20" s="469">
        <v>132</v>
      </c>
      <c r="E20" s="469">
        <v>0</v>
      </c>
      <c r="F20" s="469">
        <v>0</v>
      </c>
      <c r="G20" s="469">
        <v>0</v>
      </c>
      <c r="H20" s="469">
        <f t="shared" si="1"/>
        <v>64</v>
      </c>
      <c r="I20" s="469">
        <f t="shared" si="2"/>
        <v>68</v>
      </c>
      <c r="J20" s="469">
        <f t="shared" si="3"/>
        <v>132</v>
      </c>
      <c r="K20" s="27" t="s">
        <v>184</v>
      </c>
    </row>
    <row r="21" spans="1:11" s="65" customFormat="1" ht="21" customHeight="1" x14ac:dyDescent="0.3">
      <c r="A21" s="474" t="s">
        <v>244</v>
      </c>
      <c r="B21" s="469">
        <v>22</v>
      </c>
      <c r="C21" s="469">
        <v>24</v>
      </c>
      <c r="D21" s="469">
        <v>46</v>
      </c>
      <c r="E21" s="469">
        <v>0</v>
      </c>
      <c r="F21" s="469">
        <v>0</v>
      </c>
      <c r="G21" s="469">
        <v>0</v>
      </c>
      <c r="H21" s="469">
        <f t="shared" si="1"/>
        <v>22</v>
      </c>
      <c r="I21" s="469">
        <f t="shared" si="2"/>
        <v>24</v>
      </c>
      <c r="J21" s="469">
        <f t="shared" si="3"/>
        <v>46</v>
      </c>
      <c r="K21" s="27" t="s">
        <v>450</v>
      </c>
    </row>
    <row r="22" spans="1:11" s="65" customFormat="1" ht="21" customHeight="1" x14ac:dyDescent="0.3">
      <c r="A22" s="474" t="s">
        <v>31</v>
      </c>
      <c r="B22" s="469">
        <f>SUM(B10:B21)</f>
        <v>547</v>
      </c>
      <c r="C22" s="469">
        <f t="shared" ref="C22:J22" si="4">SUM(C10:C21)</f>
        <v>538</v>
      </c>
      <c r="D22" s="469">
        <f t="shared" si="4"/>
        <v>1085</v>
      </c>
      <c r="E22" s="469">
        <f t="shared" si="4"/>
        <v>0</v>
      </c>
      <c r="F22" s="469">
        <f t="shared" si="4"/>
        <v>1</v>
      </c>
      <c r="G22" s="469">
        <f t="shared" si="4"/>
        <v>0</v>
      </c>
      <c r="H22" s="469">
        <f t="shared" si="4"/>
        <v>547</v>
      </c>
      <c r="I22" s="469">
        <f t="shared" si="4"/>
        <v>539</v>
      </c>
      <c r="J22" s="469">
        <f t="shared" si="4"/>
        <v>1086</v>
      </c>
      <c r="K22" s="59" t="s">
        <v>185</v>
      </c>
    </row>
    <row r="23" spans="1:11" s="65" customFormat="1" ht="21" customHeight="1" x14ac:dyDescent="0.3">
      <c r="A23" s="474" t="s">
        <v>70</v>
      </c>
      <c r="B23" s="469">
        <v>72</v>
      </c>
      <c r="C23" s="469">
        <v>118</v>
      </c>
      <c r="D23" s="469">
        <v>190</v>
      </c>
      <c r="E23" s="469">
        <v>0</v>
      </c>
      <c r="F23" s="469">
        <v>0</v>
      </c>
      <c r="G23" s="469">
        <v>0</v>
      </c>
      <c r="H23" s="469">
        <f t="shared" si="1"/>
        <v>72</v>
      </c>
      <c r="I23" s="469">
        <f t="shared" si="2"/>
        <v>118</v>
      </c>
      <c r="J23" s="469">
        <f t="shared" si="3"/>
        <v>190</v>
      </c>
      <c r="K23" s="27" t="s">
        <v>735</v>
      </c>
    </row>
    <row r="24" spans="1:11" s="65" customFormat="1" ht="21" customHeight="1" x14ac:dyDescent="0.3">
      <c r="A24" s="474" t="s">
        <v>65</v>
      </c>
      <c r="B24" s="469">
        <v>82</v>
      </c>
      <c r="C24" s="469">
        <v>151</v>
      </c>
      <c r="D24" s="469">
        <v>233</v>
      </c>
      <c r="E24" s="469">
        <v>0</v>
      </c>
      <c r="F24" s="469">
        <v>0</v>
      </c>
      <c r="G24" s="469">
        <v>0</v>
      </c>
      <c r="H24" s="469">
        <f t="shared" si="1"/>
        <v>82</v>
      </c>
      <c r="I24" s="469">
        <f t="shared" si="2"/>
        <v>151</v>
      </c>
      <c r="J24" s="469">
        <f t="shared" si="3"/>
        <v>233</v>
      </c>
      <c r="K24" s="27" t="s">
        <v>186</v>
      </c>
    </row>
    <row r="25" spans="1:11" s="65" customFormat="1" ht="21" customHeight="1" x14ac:dyDescent="0.3">
      <c r="A25" s="474" t="s">
        <v>32</v>
      </c>
      <c r="B25" s="469">
        <f>SUM(B23:B24)</f>
        <v>154</v>
      </c>
      <c r="C25" s="469">
        <f t="shared" ref="C25:D25" si="5">SUM(C23:C24)</f>
        <v>269</v>
      </c>
      <c r="D25" s="469">
        <f t="shared" si="5"/>
        <v>423</v>
      </c>
      <c r="E25" s="469">
        <v>0</v>
      </c>
      <c r="F25" s="469">
        <v>0</v>
      </c>
      <c r="G25" s="469">
        <v>0</v>
      </c>
      <c r="H25" s="469">
        <f t="shared" si="1"/>
        <v>154</v>
      </c>
      <c r="I25" s="469">
        <f>F25+C25</f>
        <v>269</v>
      </c>
      <c r="J25" s="469">
        <f t="shared" si="3"/>
        <v>423</v>
      </c>
      <c r="K25" s="27" t="s">
        <v>528</v>
      </c>
    </row>
    <row r="26" spans="1:11" s="65" customFormat="1" ht="21" customHeight="1" thickBot="1" x14ac:dyDescent="0.3">
      <c r="A26" s="336" t="s">
        <v>11</v>
      </c>
      <c r="B26" s="452">
        <f>SUM(B25,B22)</f>
        <v>701</v>
      </c>
      <c r="C26" s="452">
        <f t="shared" ref="C26:J26" si="6">SUM(C25,C22)</f>
        <v>807</v>
      </c>
      <c r="D26" s="452">
        <f t="shared" si="6"/>
        <v>1508</v>
      </c>
      <c r="E26" s="452">
        <f t="shared" si="6"/>
        <v>0</v>
      </c>
      <c r="F26" s="452">
        <f t="shared" si="6"/>
        <v>1</v>
      </c>
      <c r="G26" s="452">
        <f t="shared" si="6"/>
        <v>0</v>
      </c>
      <c r="H26" s="452">
        <f t="shared" si="6"/>
        <v>701</v>
      </c>
      <c r="I26" s="452">
        <f t="shared" si="6"/>
        <v>808</v>
      </c>
      <c r="J26" s="452">
        <f t="shared" si="6"/>
        <v>1509</v>
      </c>
      <c r="K26" s="453" t="s">
        <v>162</v>
      </c>
    </row>
    <row r="27" spans="1:11" s="63" customFormat="1" ht="16.5" customHeight="1" thickTop="1" x14ac:dyDescent="0.3">
      <c r="A27" s="715"/>
      <c r="B27" s="715"/>
      <c r="C27" s="715"/>
      <c r="D27" s="715"/>
      <c r="E27" s="715"/>
      <c r="F27" s="715"/>
      <c r="G27" s="715"/>
      <c r="H27" s="715"/>
      <c r="I27" s="715"/>
      <c r="J27" s="715"/>
      <c r="K27" s="275"/>
    </row>
    <row r="28" spans="1:11" s="63" customFormat="1" ht="16.5" customHeight="1" x14ac:dyDescent="0.3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5"/>
    </row>
    <row r="29" spans="1:11" s="63" customFormat="1" ht="16.5" customHeight="1" x14ac:dyDescent="0.3">
      <c r="A29" s="461"/>
      <c r="B29" s="461"/>
      <c r="C29" s="461"/>
      <c r="D29" s="461"/>
      <c r="E29" s="461"/>
      <c r="F29" s="461"/>
      <c r="G29" s="461"/>
      <c r="H29" s="461"/>
      <c r="I29" s="461"/>
      <c r="J29" s="461"/>
      <c r="K29" s="275"/>
    </row>
    <row r="30" spans="1:11" s="66" customFormat="1" ht="21" customHeight="1" thickBot="1" x14ac:dyDescent="0.3">
      <c r="A30" s="463" t="s">
        <v>623</v>
      </c>
      <c r="B30" s="460"/>
      <c r="C30" s="460"/>
      <c r="D30" s="460"/>
      <c r="E30" s="460" t="s">
        <v>270</v>
      </c>
      <c r="F30" s="460"/>
      <c r="G30" s="460"/>
      <c r="H30" s="460"/>
      <c r="I30" s="460"/>
      <c r="J30" s="460"/>
      <c r="K30" s="462" t="s">
        <v>624</v>
      </c>
    </row>
    <row r="31" spans="1:11" ht="17.25" customHeight="1" thickTop="1" x14ac:dyDescent="0.25">
      <c r="A31" s="717" t="s">
        <v>15</v>
      </c>
      <c r="B31" s="717" t="s">
        <v>6</v>
      </c>
      <c r="C31" s="717"/>
      <c r="D31" s="717"/>
      <c r="E31" s="717" t="s">
        <v>7</v>
      </c>
      <c r="F31" s="717"/>
      <c r="G31" s="717"/>
      <c r="H31" s="717" t="s">
        <v>236</v>
      </c>
      <c r="I31" s="717"/>
      <c r="J31" s="717"/>
      <c r="K31" s="719" t="s">
        <v>166</v>
      </c>
    </row>
    <row r="32" spans="1:11" ht="17.25" customHeight="1" x14ac:dyDescent="0.25">
      <c r="A32" s="674"/>
      <c r="B32" s="674" t="s">
        <v>448</v>
      </c>
      <c r="C32" s="674"/>
      <c r="D32" s="674"/>
      <c r="E32" s="674" t="s">
        <v>128</v>
      </c>
      <c r="F32" s="674"/>
      <c r="G32" s="674"/>
      <c r="H32" s="674" t="s">
        <v>129</v>
      </c>
      <c r="I32" s="674"/>
      <c r="J32" s="674"/>
      <c r="K32" s="720"/>
    </row>
    <row r="33" spans="1:11" ht="17.25" customHeight="1" x14ac:dyDescent="0.3">
      <c r="A33" s="674"/>
      <c r="B33" s="327" t="s">
        <v>237</v>
      </c>
      <c r="C33" s="310" t="s">
        <v>238</v>
      </c>
      <c r="D33" s="310" t="s">
        <v>243</v>
      </c>
      <c r="E33" s="310" t="s">
        <v>237</v>
      </c>
      <c r="F33" s="310" t="s">
        <v>238</v>
      </c>
      <c r="G33" s="310" t="s">
        <v>243</v>
      </c>
      <c r="H33" s="310" t="s">
        <v>237</v>
      </c>
      <c r="I33" s="310" t="s">
        <v>238</v>
      </c>
      <c r="J33" s="310" t="s">
        <v>243</v>
      </c>
      <c r="K33" s="720"/>
    </row>
    <row r="34" spans="1:11" ht="17.25" customHeight="1" thickBot="1" x14ac:dyDescent="0.35">
      <c r="A34" s="718"/>
      <c r="B34" s="311" t="s">
        <v>240</v>
      </c>
      <c r="C34" s="311" t="s">
        <v>241</v>
      </c>
      <c r="D34" s="311" t="s">
        <v>242</v>
      </c>
      <c r="E34" s="311" t="s">
        <v>240</v>
      </c>
      <c r="F34" s="311" t="s">
        <v>241</v>
      </c>
      <c r="G34" s="311" t="s">
        <v>242</v>
      </c>
      <c r="H34" s="311" t="s">
        <v>240</v>
      </c>
      <c r="I34" s="311" t="s">
        <v>241</v>
      </c>
      <c r="J34" s="311" t="s">
        <v>242</v>
      </c>
      <c r="K34" s="721"/>
    </row>
    <row r="35" spans="1:11" s="65" customFormat="1" ht="26.25" customHeight="1" x14ac:dyDescent="0.25">
      <c r="A35" s="249" t="s">
        <v>12</v>
      </c>
      <c r="B35" s="252"/>
      <c r="C35" s="252"/>
      <c r="D35" s="252"/>
      <c r="E35" s="252"/>
      <c r="F35" s="252"/>
      <c r="G35" s="252"/>
      <c r="H35" s="252"/>
      <c r="I35" s="252"/>
      <c r="J35" s="277"/>
      <c r="K35" s="439" t="s">
        <v>171</v>
      </c>
    </row>
    <row r="36" spans="1:11" s="65" customFormat="1" ht="26.25" customHeight="1" x14ac:dyDescent="0.25">
      <c r="A36" s="474" t="s">
        <v>70</v>
      </c>
      <c r="B36" s="469">
        <v>0</v>
      </c>
      <c r="C36" s="469">
        <v>1</v>
      </c>
      <c r="D36" s="469">
        <v>1</v>
      </c>
      <c r="E36" s="469">
        <v>0</v>
      </c>
      <c r="F36" s="469">
        <v>0</v>
      </c>
      <c r="G36" s="469">
        <v>0</v>
      </c>
      <c r="H36" s="469">
        <f>E36+B36</f>
        <v>0</v>
      </c>
      <c r="I36" s="469">
        <f t="shared" ref="I36:J36" si="7">F36+C36</f>
        <v>1</v>
      </c>
      <c r="J36" s="469">
        <f t="shared" si="7"/>
        <v>1</v>
      </c>
      <c r="K36" s="352" t="s">
        <v>735</v>
      </c>
    </row>
    <row r="37" spans="1:11" s="47" customFormat="1" ht="26.25" customHeight="1" x14ac:dyDescent="0.25">
      <c r="A37" s="474" t="s">
        <v>32</v>
      </c>
      <c r="B37" s="469">
        <f>SUM(B36)</f>
        <v>0</v>
      </c>
      <c r="C37" s="469">
        <f t="shared" ref="C37:G38" si="8">SUM(C36)</f>
        <v>1</v>
      </c>
      <c r="D37" s="469">
        <f t="shared" si="8"/>
        <v>1</v>
      </c>
      <c r="E37" s="469">
        <f t="shared" si="8"/>
        <v>0</v>
      </c>
      <c r="F37" s="469">
        <f t="shared" si="8"/>
        <v>0</v>
      </c>
      <c r="G37" s="469">
        <f t="shared" si="8"/>
        <v>0</v>
      </c>
      <c r="H37" s="469">
        <f t="shared" ref="H37:H38" si="9">E37+B37</f>
        <v>0</v>
      </c>
      <c r="I37" s="469">
        <f t="shared" ref="I37:I38" si="10">F37+C37</f>
        <v>1</v>
      </c>
      <c r="J37" s="469">
        <f t="shared" ref="J37:J38" si="11">G37+D37</f>
        <v>1</v>
      </c>
      <c r="K37" s="352" t="s">
        <v>528</v>
      </c>
    </row>
    <row r="38" spans="1:11" s="47" customFormat="1" ht="26.25" customHeight="1" thickBot="1" x14ac:dyDescent="0.3">
      <c r="A38" s="273" t="s">
        <v>245</v>
      </c>
      <c r="B38" s="149">
        <f>SUM(B37)</f>
        <v>0</v>
      </c>
      <c r="C38" s="149">
        <f t="shared" si="8"/>
        <v>1</v>
      </c>
      <c r="D38" s="149">
        <f t="shared" si="8"/>
        <v>1</v>
      </c>
      <c r="E38" s="149">
        <f t="shared" si="8"/>
        <v>0</v>
      </c>
      <c r="F38" s="149">
        <f t="shared" si="8"/>
        <v>0</v>
      </c>
      <c r="G38" s="149">
        <f t="shared" si="8"/>
        <v>0</v>
      </c>
      <c r="H38" s="148">
        <f t="shared" si="9"/>
        <v>0</v>
      </c>
      <c r="I38" s="148">
        <f t="shared" si="10"/>
        <v>1</v>
      </c>
      <c r="J38" s="148">
        <f t="shared" si="11"/>
        <v>1</v>
      </c>
      <c r="K38" s="278" t="s">
        <v>163</v>
      </c>
    </row>
    <row r="39" spans="1:11" s="47" customFormat="1" ht="26.25" customHeight="1" thickBot="1" x14ac:dyDescent="0.3">
      <c r="A39" s="329" t="s">
        <v>78</v>
      </c>
      <c r="B39" s="274">
        <f>SUM(B38,B26)</f>
        <v>701</v>
      </c>
      <c r="C39" s="274">
        <f t="shared" ref="C39:J39" si="12">SUM(C38,C26)</f>
        <v>808</v>
      </c>
      <c r="D39" s="274">
        <f t="shared" si="12"/>
        <v>1509</v>
      </c>
      <c r="E39" s="274">
        <f t="shared" si="12"/>
        <v>0</v>
      </c>
      <c r="F39" s="274">
        <f t="shared" si="12"/>
        <v>1</v>
      </c>
      <c r="G39" s="274">
        <f t="shared" si="12"/>
        <v>0</v>
      </c>
      <c r="H39" s="274">
        <f t="shared" si="12"/>
        <v>701</v>
      </c>
      <c r="I39" s="274">
        <f t="shared" si="12"/>
        <v>809</v>
      </c>
      <c r="J39" s="274">
        <f t="shared" si="12"/>
        <v>1510</v>
      </c>
      <c r="K39" s="338" t="s">
        <v>526</v>
      </c>
    </row>
    <row r="40" spans="1:11" ht="16.2" thickTop="1" x14ac:dyDescent="0.3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1"/>
    </row>
    <row r="41" spans="1:11" ht="15.6" x14ac:dyDescent="0.3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81"/>
    </row>
    <row r="42" spans="1:11" ht="15.6" x14ac:dyDescent="0.3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281"/>
    </row>
    <row r="43" spans="1:11" ht="15.6" x14ac:dyDescent="0.3">
      <c r="A43" s="279"/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5.6" x14ac:dyDescent="0.3">
      <c r="A44" s="279"/>
      <c r="B44" s="280"/>
      <c r="C44" s="280"/>
      <c r="D44" s="280"/>
      <c r="E44" s="280"/>
      <c r="F44" s="280"/>
      <c r="G44" s="280"/>
      <c r="H44" s="280"/>
      <c r="I44" s="280"/>
      <c r="J44" s="280"/>
      <c r="K44" s="281"/>
    </row>
    <row r="45" spans="1:11" ht="15.6" x14ac:dyDescent="0.3">
      <c r="A45" s="279"/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5.6" x14ac:dyDescent="0.3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5.6" x14ac:dyDescent="0.3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15.6" x14ac:dyDescent="0.3">
      <c r="A48" s="279"/>
      <c r="B48" s="282"/>
      <c r="C48" s="282"/>
      <c r="D48" s="282"/>
      <c r="E48" s="282"/>
      <c r="F48" s="282"/>
      <c r="G48" s="282"/>
      <c r="H48" s="282"/>
      <c r="I48" s="282"/>
      <c r="J48" s="282"/>
      <c r="K48" s="281"/>
    </row>
    <row r="49" spans="1:11" ht="15.6" x14ac:dyDescent="0.3">
      <c r="A49" s="279"/>
      <c r="B49" s="282"/>
      <c r="C49" s="282"/>
      <c r="D49" s="282"/>
      <c r="E49" s="282"/>
      <c r="F49" s="282"/>
      <c r="G49" s="282"/>
      <c r="H49" s="282"/>
      <c r="I49" s="282"/>
      <c r="J49" s="282"/>
      <c r="K49" s="281"/>
    </row>
    <row r="50" spans="1:11" ht="15.6" x14ac:dyDescent="0.3">
      <c r="A50" s="279"/>
      <c r="B50" s="282"/>
      <c r="C50" s="282"/>
      <c r="D50" s="282"/>
      <c r="E50" s="282"/>
      <c r="F50" s="282"/>
      <c r="G50" s="282"/>
      <c r="H50" s="282"/>
      <c r="I50" s="282"/>
      <c r="J50" s="282"/>
      <c r="K50" s="281"/>
    </row>
    <row r="51" spans="1:11" ht="15.6" x14ac:dyDescent="0.3">
      <c r="A51" s="279"/>
      <c r="B51" s="282"/>
      <c r="C51" s="282"/>
      <c r="D51" s="282"/>
      <c r="E51" s="282"/>
      <c r="F51" s="282"/>
      <c r="G51" s="282"/>
      <c r="H51" s="282"/>
      <c r="I51" s="282"/>
      <c r="J51" s="282"/>
      <c r="K51" s="281"/>
    </row>
    <row r="52" spans="1:11" ht="15.6" x14ac:dyDescent="0.3">
      <c r="A52" s="279"/>
      <c r="B52" s="282"/>
      <c r="C52" s="282"/>
      <c r="D52" s="282"/>
      <c r="E52" s="282"/>
      <c r="F52" s="282"/>
      <c r="G52" s="282"/>
      <c r="H52" s="282"/>
      <c r="I52" s="282"/>
      <c r="J52" s="282"/>
      <c r="K52" s="281"/>
    </row>
    <row r="53" spans="1:11" ht="15.6" x14ac:dyDescent="0.3">
      <c r="A53" s="279"/>
      <c r="B53" s="282"/>
      <c r="C53" s="282"/>
      <c r="D53" s="282"/>
      <c r="E53" s="282"/>
      <c r="F53" s="282"/>
      <c r="G53" s="282"/>
      <c r="H53" s="282"/>
      <c r="I53" s="282"/>
      <c r="J53" s="282"/>
      <c r="K53" s="281"/>
    </row>
    <row r="54" spans="1:11" ht="15.6" x14ac:dyDescent="0.3">
      <c r="A54" s="279"/>
      <c r="B54" s="282"/>
      <c r="C54" s="282"/>
      <c r="D54" s="282"/>
      <c r="E54" s="282"/>
      <c r="F54" s="282"/>
      <c r="G54" s="282"/>
      <c r="H54" s="282"/>
      <c r="I54" s="282"/>
      <c r="J54" s="282"/>
      <c r="K54" s="281"/>
    </row>
    <row r="55" spans="1:11" ht="15.6" x14ac:dyDescent="0.3">
      <c r="A55" s="279"/>
      <c r="B55" s="281"/>
      <c r="C55" s="281"/>
      <c r="D55" s="281"/>
      <c r="E55" s="281"/>
      <c r="F55" s="281"/>
      <c r="G55" s="281"/>
      <c r="H55" s="281"/>
      <c r="I55" s="281"/>
      <c r="J55" s="281"/>
      <c r="K55" s="281"/>
    </row>
    <row r="56" spans="1:11" ht="15.6" x14ac:dyDescent="0.3">
      <c r="A56" s="79"/>
      <c r="B56" s="71"/>
      <c r="C56" s="71"/>
      <c r="D56" s="71"/>
      <c r="E56" s="71"/>
      <c r="F56" s="71"/>
      <c r="G56" s="71"/>
      <c r="H56" s="71"/>
      <c r="I56" s="71"/>
      <c r="J56" s="71"/>
      <c r="K56" s="71"/>
    </row>
    <row r="57" spans="1:11" ht="15.6" x14ac:dyDescent="0.3">
      <c r="A57" s="79"/>
      <c r="B57" s="71"/>
      <c r="C57" s="71"/>
      <c r="D57" s="71"/>
      <c r="E57" s="71"/>
      <c r="F57" s="71"/>
      <c r="G57" s="71"/>
      <c r="H57" s="71"/>
      <c r="I57" s="71"/>
      <c r="J57" s="71"/>
      <c r="K57" s="71"/>
    </row>
    <row r="58" spans="1:11" ht="15.6" x14ac:dyDescent="0.3">
      <c r="A58" s="79"/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1" ht="15.6" x14ac:dyDescent="0.3">
      <c r="A59" s="79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1" ht="15.6" x14ac:dyDescent="0.3">
      <c r="A60" s="79"/>
      <c r="B60" s="71"/>
      <c r="C60" s="71"/>
      <c r="D60" s="71"/>
      <c r="E60" s="71"/>
      <c r="F60" s="71"/>
      <c r="G60" s="71"/>
      <c r="H60" s="71"/>
      <c r="I60" s="71"/>
      <c r="J60" s="71"/>
      <c r="K60" s="71"/>
    </row>
    <row r="61" spans="1:11" ht="15.6" x14ac:dyDescent="0.3">
      <c r="A61" s="79"/>
      <c r="B61" s="71"/>
      <c r="C61" s="71"/>
      <c r="D61" s="71"/>
      <c r="E61" s="71"/>
      <c r="F61" s="71"/>
      <c r="G61" s="71"/>
      <c r="H61" s="71"/>
      <c r="I61" s="71"/>
      <c r="J61" s="71"/>
      <c r="K61" s="71"/>
    </row>
    <row r="62" spans="1:11" ht="15.6" x14ac:dyDescent="0.3">
      <c r="A62" s="79"/>
      <c r="B62" s="71"/>
      <c r="C62" s="71"/>
      <c r="D62" s="71"/>
      <c r="E62" s="71"/>
      <c r="F62" s="71"/>
      <c r="G62" s="71"/>
      <c r="H62" s="71"/>
      <c r="I62" s="71"/>
      <c r="J62" s="71"/>
      <c r="K62" s="71"/>
    </row>
    <row r="63" spans="1:11" ht="15.6" x14ac:dyDescent="0.3">
      <c r="A63" s="79"/>
      <c r="B63" s="71"/>
      <c r="C63" s="71"/>
      <c r="D63" s="71"/>
      <c r="E63" s="71"/>
      <c r="F63" s="71"/>
      <c r="G63" s="71"/>
      <c r="H63" s="71"/>
      <c r="I63" s="71"/>
      <c r="J63" s="71"/>
      <c r="K63" s="71"/>
    </row>
    <row r="64" spans="1:11" ht="15.6" x14ac:dyDescent="0.3">
      <c r="A64" s="79"/>
      <c r="B64" s="71"/>
      <c r="C64" s="71"/>
      <c r="D64" s="71"/>
      <c r="E64" s="71"/>
      <c r="F64" s="71"/>
      <c r="G64" s="71"/>
      <c r="H64" s="71"/>
      <c r="I64" s="71"/>
      <c r="J64" s="71"/>
      <c r="K64" s="71"/>
    </row>
    <row r="65" spans="1:11" ht="15.6" x14ac:dyDescent="0.3">
      <c r="A65" s="79"/>
      <c r="B65" s="71"/>
      <c r="C65" s="71"/>
      <c r="D65" s="71"/>
      <c r="E65" s="71"/>
      <c r="F65" s="71"/>
      <c r="G65" s="71"/>
      <c r="H65" s="71"/>
      <c r="I65" s="71"/>
      <c r="J65" s="71"/>
      <c r="K65" s="71"/>
    </row>
    <row r="66" spans="1:11" ht="15.6" x14ac:dyDescent="0.3">
      <c r="A66" s="79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ht="15.6" x14ac:dyDescent="0.3">
      <c r="A67" s="79"/>
      <c r="B67" s="71"/>
      <c r="C67" s="71"/>
      <c r="D67" s="71"/>
      <c r="E67" s="71"/>
      <c r="F67" s="71"/>
      <c r="G67" s="71"/>
      <c r="H67" s="71"/>
      <c r="I67" s="71"/>
      <c r="J67" s="71"/>
      <c r="K67" s="71"/>
    </row>
    <row r="68" spans="1:11" ht="15.6" x14ac:dyDescent="0.3">
      <c r="A68" s="79"/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 ht="15.6" x14ac:dyDescent="0.3">
      <c r="A69" s="79"/>
      <c r="B69" s="71"/>
      <c r="C69" s="71"/>
      <c r="D69" s="71"/>
      <c r="E69" s="71"/>
      <c r="F69" s="71"/>
      <c r="G69" s="71"/>
      <c r="H69" s="71"/>
      <c r="I69" s="71"/>
      <c r="J69" s="71"/>
      <c r="K69" s="71"/>
    </row>
    <row r="70" spans="1:11" ht="15.6" x14ac:dyDescent="0.3">
      <c r="A70" s="79"/>
      <c r="B70" s="71"/>
      <c r="C70" s="71"/>
      <c r="D70" s="71"/>
      <c r="E70" s="71"/>
      <c r="F70" s="71"/>
      <c r="G70" s="71"/>
      <c r="H70" s="71"/>
      <c r="I70" s="71"/>
      <c r="J70" s="71"/>
      <c r="K70" s="71"/>
    </row>
    <row r="71" spans="1:11" ht="15.6" x14ac:dyDescent="0.3">
      <c r="A71" s="79"/>
      <c r="B71" s="71"/>
      <c r="C71" s="71"/>
      <c r="D71" s="71"/>
      <c r="E71" s="71"/>
      <c r="F71" s="71"/>
      <c r="G71" s="71"/>
      <c r="H71" s="71"/>
      <c r="I71" s="71"/>
      <c r="J71" s="71"/>
      <c r="K71" s="71"/>
    </row>
    <row r="72" spans="1:11" ht="15.6" x14ac:dyDescent="0.3">
      <c r="A72" s="64"/>
    </row>
    <row r="73" spans="1:11" ht="15.6" x14ac:dyDescent="0.3">
      <c r="A73" s="64"/>
    </row>
    <row r="74" spans="1:11" ht="15.6" x14ac:dyDescent="0.3">
      <c r="A74" s="64"/>
    </row>
    <row r="75" spans="1:11" ht="15.6" x14ac:dyDescent="0.3">
      <c r="A75" s="64"/>
    </row>
    <row r="76" spans="1:11" ht="15.6" x14ac:dyDescent="0.3">
      <c r="A76" s="64"/>
    </row>
    <row r="77" spans="1:11" ht="15.6" x14ac:dyDescent="0.3">
      <c r="A77" s="64"/>
    </row>
    <row r="78" spans="1:11" ht="15.6" x14ac:dyDescent="0.3">
      <c r="A78" s="64"/>
    </row>
    <row r="79" spans="1:11" ht="15.6" x14ac:dyDescent="0.3">
      <c r="A79" s="64"/>
    </row>
    <row r="80" spans="1:11" ht="15.6" x14ac:dyDescent="0.3">
      <c r="A80" s="64"/>
    </row>
    <row r="81" spans="1:1" ht="15.6" x14ac:dyDescent="0.3">
      <c r="A81" s="64"/>
    </row>
    <row r="82" spans="1:1" ht="15.6" x14ac:dyDescent="0.3">
      <c r="A82" s="64"/>
    </row>
    <row r="83" spans="1:1" ht="15.6" x14ac:dyDescent="0.3">
      <c r="A83" s="64"/>
    </row>
    <row r="84" spans="1:1" ht="15.6" x14ac:dyDescent="0.3">
      <c r="A84" s="64"/>
    </row>
    <row r="85" spans="1:1" ht="15.6" x14ac:dyDescent="0.3">
      <c r="A85" s="64"/>
    </row>
    <row r="86" spans="1:1" ht="15.6" x14ac:dyDescent="0.3">
      <c r="A86" s="64"/>
    </row>
    <row r="87" spans="1:1" ht="15.6" x14ac:dyDescent="0.3">
      <c r="A87" s="64"/>
    </row>
    <row r="88" spans="1:1" ht="15.6" x14ac:dyDescent="0.3">
      <c r="A88" s="64"/>
    </row>
    <row r="89" spans="1:1" ht="15.6" x14ac:dyDescent="0.3">
      <c r="A89" s="64"/>
    </row>
    <row r="90" spans="1:1" ht="15.6" x14ac:dyDescent="0.3">
      <c r="A90" s="64"/>
    </row>
    <row r="91" spans="1:1" ht="15.6" x14ac:dyDescent="0.3">
      <c r="A91" s="64"/>
    </row>
    <row r="92" spans="1:1" ht="15.6" x14ac:dyDescent="0.3">
      <c r="A92" s="64"/>
    </row>
    <row r="93" spans="1:1" ht="15.6" x14ac:dyDescent="0.3">
      <c r="A93" s="64"/>
    </row>
    <row r="94" spans="1:1" ht="15.6" x14ac:dyDescent="0.3">
      <c r="A94" s="64"/>
    </row>
    <row r="95" spans="1:1" ht="15.6" x14ac:dyDescent="0.3">
      <c r="A95" s="64"/>
    </row>
    <row r="96" spans="1:1" ht="15.6" x14ac:dyDescent="0.3">
      <c r="A96" s="64"/>
    </row>
    <row r="97" spans="1:1" ht="15.6" x14ac:dyDescent="0.3">
      <c r="A97" s="64"/>
    </row>
    <row r="98" spans="1:1" ht="15.6" x14ac:dyDescent="0.3">
      <c r="A98" s="64"/>
    </row>
    <row r="99" spans="1:1" ht="15.6" x14ac:dyDescent="0.3">
      <c r="A99" s="64"/>
    </row>
    <row r="100" spans="1:1" ht="15.6" x14ac:dyDescent="0.3">
      <c r="A100" s="64"/>
    </row>
    <row r="101" spans="1:1" ht="15.6" x14ac:dyDescent="0.3">
      <c r="A101" s="64"/>
    </row>
    <row r="102" spans="1:1" ht="15.6" x14ac:dyDescent="0.3">
      <c r="A102" s="64"/>
    </row>
    <row r="103" spans="1:1" ht="15.6" x14ac:dyDescent="0.3">
      <c r="A103" s="64"/>
    </row>
    <row r="104" spans="1:1" ht="15.6" x14ac:dyDescent="0.3">
      <c r="A104" s="64"/>
    </row>
    <row r="105" spans="1:1" ht="15.6" x14ac:dyDescent="0.3">
      <c r="A105" s="64"/>
    </row>
    <row r="106" spans="1:1" ht="15.6" x14ac:dyDescent="0.3">
      <c r="A106" s="64"/>
    </row>
    <row r="107" spans="1:1" ht="15.6" x14ac:dyDescent="0.3">
      <c r="A107" s="64"/>
    </row>
    <row r="108" spans="1:1" ht="15.6" x14ac:dyDescent="0.3">
      <c r="A108" s="64"/>
    </row>
    <row r="109" spans="1:1" ht="15.6" x14ac:dyDescent="0.3">
      <c r="A109" s="64"/>
    </row>
    <row r="110" spans="1:1" ht="15.6" x14ac:dyDescent="0.3">
      <c r="A110" s="64"/>
    </row>
  </sheetData>
  <mergeCells count="20">
    <mergeCell ref="B32:D32"/>
    <mergeCell ref="E32:G32"/>
    <mergeCell ref="H32:J32"/>
    <mergeCell ref="K31:K34"/>
    <mergeCell ref="A31:A34"/>
    <mergeCell ref="B31:D31"/>
    <mergeCell ref="E31:G31"/>
    <mergeCell ref="H31:J31"/>
    <mergeCell ref="A1:J1"/>
    <mergeCell ref="A27:J27"/>
    <mergeCell ref="B5:D5"/>
    <mergeCell ref="E5:G5"/>
    <mergeCell ref="H5:J5"/>
    <mergeCell ref="A5:A8"/>
    <mergeCell ref="A3:K3"/>
    <mergeCell ref="K5:K8"/>
    <mergeCell ref="A2:K2"/>
    <mergeCell ref="B6:D6"/>
    <mergeCell ref="E6:G6"/>
    <mergeCell ref="H6:J6"/>
  </mergeCells>
  <phoneticPr fontId="2" type="noConversion"/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38</vt:i4>
      </vt:variant>
    </vt:vector>
  </HeadingPairs>
  <TitlesOfParts>
    <vt:vector size="81" baseType="lpstr">
      <vt:lpstr>مسودة </vt:lpstr>
      <vt:lpstr>نغم </vt:lpstr>
      <vt:lpstr>الدراسات الاولية-جداول تجميعية</vt:lpstr>
      <vt:lpstr>المؤشرات  (3)</vt:lpstr>
      <vt:lpstr>المؤشرات </vt:lpstr>
      <vt:lpstr>تجميعي22</vt:lpstr>
      <vt:lpstr>ك. بغ</vt:lpstr>
      <vt:lpstr>ك-مستنصرية</vt:lpstr>
      <vt:lpstr>ك-تكنو</vt:lpstr>
      <vt:lpstr>ك-نهرين</vt:lpstr>
      <vt:lpstr>ك-عراقية (2)</vt:lpstr>
      <vt:lpstr>الموصل</vt:lpstr>
      <vt:lpstr>نينوى</vt:lpstr>
      <vt:lpstr>حمدانية ك</vt:lpstr>
      <vt:lpstr>تلعفر ك</vt:lpstr>
      <vt:lpstr>ك-البصرة</vt:lpstr>
      <vt:lpstr>البصرة للنفط والغاز</vt:lpstr>
      <vt:lpstr>ك-كوفة</vt:lpstr>
      <vt:lpstr>ك-تكريت</vt:lpstr>
      <vt:lpstr>ك سامراء</vt:lpstr>
      <vt:lpstr>ك-قادسية (2)</vt:lpstr>
      <vt:lpstr>ك-انبار (2)</vt:lpstr>
      <vt:lpstr>الفلوجة ك </vt:lpstr>
      <vt:lpstr>ك-بابل (2)</vt:lpstr>
      <vt:lpstr>ك قاسم الخضراء (2)</vt:lpstr>
      <vt:lpstr>ك-ديالى</vt:lpstr>
      <vt:lpstr>ك-كربلاء</vt:lpstr>
      <vt:lpstr>ك-ذي قار</vt:lpstr>
      <vt:lpstr>ك سومر الرفاعي</vt:lpstr>
      <vt:lpstr>ك-كركوك</vt:lpstr>
      <vt:lpstr>ك-واسط</vt:lpstr>
      <vt:lpstr>ك-ميسان</vt:lpstr>
      <vt:lpstr>ك-المثنى</vt:lpstr>
      <vt:lpstr>تكنلوجيا ك</vt:lpstr>
      <vt:lpstr>الشمالية</vt:lpstr>
      <vt:lpstr>الوسطى </vt:lpstr>
      <vt:lpstr>فرات الاوسط</vt:lpstr>
      <vt:lpstr> تقنيةالجنوبية </vt:lpstr>
      <vt:lpstr>ك-اهلية</vt:lpstr>
      <vt:lpstr>Sheet4</vt:lpstr>
      <vt:lpstr>Sheet1</vt:lpstr>
      <vt:lpstr>Sheet2</vt:lpstr>
      <vt:lpstr>Sheet3</vt:lpstr>
      <vt:lpstr>' تقنيةالجنوبية '!Print_Area</vt:lpstr>
      <vt:lpstr>'البصرة للنفط والغاز'!Print_Area</vt:lpstr>
      <vt:lpstr>الشمالية!Print_Area</vt:lpstr>
      <vt:lpstr>'الفلوجة ك '!Print_Area</vt:lpstr>
      <vt:lpstr>الموصل!Print_Area</vt:lpstr>
      <vt:lpstr>'المؤشرات '!Print_Area</vt:lpstr>
      <vt:lpstr>'المؤشرات  (3)'!Print_Area</vt:lpstr>
      <vt:lpstr>'الوسطى '!Print_Area</vt:lpstr>
      <vt:lpstr>تجميعي22!Print_Area</vt:lpstr>
      <vt:lpstr>'تكنلوجيا ك'!Print_Area</vt:lpstr>
      <vt:lpstr>'تلعفر ك'!Print_Area</vt:lpstr>
      <vt:lpstr>'حمدانية ك'!Print_Area</vt:lpstr>
      <vt:lpstr>'فرات الاوسط'!Print_Area</vt:lpstr>
      <vt:lpstr>'ك-البصرة'!Print_Area</vt:lpstr>
      <vt:lpstr>'ك-المثنى'!Print_Area</vt:lpstr>
      <vt:lpstr>'ك-انبار (2)'!Print_Area</vt:lpstr>
      <vt:lpstr>'ك-اهلية'!Print_Area</vt:lpstr>
      <vt:lpstr>'ك-بابل (2)'!Print_Area</vt:lpstr>
      <vt:lpstr>'ك-تكريت'!Print_Area</vt:lpstr>
      <vt:lpstr>'ك-تكنو'!Print_Area</vt:lpstr>
      <vt:lpstr>'ك-ديالى'!Print_Area</vt:lpstr>
      <vt:lpstr>'ك-ذي قار'!Print_Area</vt:lpstr>
      <vt:lpstr>'ك-عراقية (2)'!Print_Area</vt:lpstr>
      <vt:lpstr>'ك-قادسية (2)'!Print_Area</vt:lpstr>
      <vt:lpstr>'ك-كربلاء'!Print_Area</vt:lpstr>
      <vt:lpstr>'ك-كركوك'!Print_Area</vt:lpstr>
      <vt:lpstr>'ك-كوفة'!Print_Area</vt:lpstr>
      <vt:lpstr>'ك-مستنصرية'!Print_Area</vt:lpstr>
      <vt:lpstr>'ك-ميسان'!Print_Area</vt:lpstr>
      <vt:lpstr>'ك-نهرين'!Print_Area</vt:lpstr>
      <vt:lpstr>'ك-واسط'!Print_Area</vt:lpstr>
      <vt:lpstr>'ك سامراء'!Print_Area</vt:lpstr>
      <vt:lpstr>'ك سومر الرفاعي'!Print_Area</vt:lpstr>
      <vt:lpstr>'ك قاسم الخضراء (2)'!Print_Area</vt:lpstr>
      <vt:lpstr>'ك. بغ'!Print_Area</vt:lpstr>
      <vt:lpstr>'مسودة '!Print_Area</vt:lpstr>
      <vt:lpstr>'نغم '!Print_Area</vt:lpstr>
      <vt:lpstr>نينوى!Print_Area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nsr</cp:lastModifiedBy>
  <cp:lastPrinted>2019-06-13T07:01:01Z</cp:lastPrinted>
  <dcterms:created xsi:type="dcterms:W3CDTF">1996-10-14T23:33:28Z</dcterms:created>
  <dcterms:modified xsi:type="dcterms:W3CDTF">2019-06-27T05:50:41Z</dcterms:modified>
</cp:coreProperties>
</file>